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KLAUDIA udostepnianie\Biuletyn statystyczny\Biuletyn kwartały\Biuletyn Kwartały2018\II kwartał_Internet\"/>
    </mc:Choice>
  </mc:AlternateContent>
  <bookViews>
    <workbookView xWindow="0" yWindow="0" windowWidth="28800" windowHeight="11535" tabRatio="596"/>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sheetId="31" r:id="rId39"/>
    <sheet name="Tabl.20" sheetId="84" r:id="rId40"/>
    <sheet name="Tabl.21" sheetId="33" r:id="rId41"/>
    <sheet name="Tabl.22CZ.1" sheetId="79" r:id="rId42"/>
    <sheet name="Tabl.22CZ.2" sheetId="111" r:id="rId43"/>
    <sheet name="Tabl.23" sheetId="35" r:id="rId44"/>
    <sheet name="Tabl.24CZ.1" sheetId="38" r:id="rId45"/>
    <sheet name="Tabl.24CZ.2" sheetId="115" r:id="rId46"/>
    <sheet name="Tabl.25CZ.1" sheetId="40" r:id="rId47"/>
    <sheet name="Tabl.25CZ.2" sheetId="116" r:id="rId48"/>
    <sheet name="Tabl.26CZ.1" sheetId="41" r:id="rId49"/>
    <sheet name="Tabl.26CZ.2" sheetId="117" r:id="rId50"/>
    <sheet name="Tabl.26CZ.3" sheetId="118" r:id="rId51"/>
    <sheet name="Tabl.26CZ.4" sheetId="119" r:id="rId52"/>
    <sheet name="Tabl.27CZ.1" sheetId="82" r:id="rId53"/>
    <sheet name="Tabl.27CZ.2" sheetId="121" r:id="rId54"/>
    <sheet name="Tabl.27CZ.3" sheetId="155" r:id="rId55"/>
    <sheet name="Tabl.28" sheetId="44" r:id="rId56"/>
    <sheet name="Tabl.29CZ.1" sheetId="83" r:id="rId57"/>
    <sheet name="Tabl.29CZ.2" sheetId="122" r:id="rId58"/>
    <sheet name="Tabl.30CZ.1" sheetId="46" r:id="rId59"/>
    <sheet name="Tabl.30CZ.2" sheetId="123" r:id="rId60"/>
    <sheet name="Tabl.31CZ.1" sheetId="166" r:id="rId61"/>
    <sheet name="Tabl.31CZ.2" sheetId="167" r:id="rId62"/>
    <sheet name="Tabl.31CZ.3" sheetId="171" r:id="rId63"/>
    <sheet name="Tabl.31CZ.4" sheetId="172" r:id="rId64"/>
    <sheet name="Tabl.31CZ.5" sheetId="173" r:id="rId65"/>
    <sheet name="Tabl.32" sheetId="47" r:id="rId66"/>
    <sheet name="Tabl.33CZ.1" sheetId="36" r:id="rId67"/>
    <sheet name="Tabl.33CZ.2" sheetId="112" r:id="rId68"/>
    <sheet name="Tabl.34CZ.1" sheetId="37" r:id="rId69"/>
    <sheet name="Tabl.34CZ.2" sheetId="113" r:id="rId70"/>
    <sheet name="Tabl.35" sheetId="147" r:id="rId71"/>
    <sheet name="Tabl.36" sheetId="52" r:id="rId72"/>
    <sheet name="Tabl.37" sheetId="53" r:id="rId73"/>
    <sheet name="Tabl.38" sheetId="54" r:id="rId74"/>
    <sheet name="Tabl.39" sheetId="55" r:id="rId75"/>
    <sheet name="Tabl.40CZ.1" sheetId="57" r:id="rId76"/>
    <sheet name="Tabl.40CZ.2" sheetId="156" r:id="rId77"/>
    <sheet name="Tabl.41CZ.1" sheetId="59" r:id="rId78"/>
    <sheet name="Tabl.41CZ.2" sheetId="157" r:id="rId79"/>
    <sheet name="Tabl. 42" sheetId="60" r:id="rId80"/>
    <sheet name="Tabl.43CZ.1" sheetId="56" r:id="rId81"/>
    <sheet name="Tabl.43CZ.1A" sheetId="124" r:id="rId82"/>
    <sheet name="Tabl.43CZ.2" sheetId="125" r:id="rId83"/>
    <sheet name="Tabl.43CZ.2A" sheetId="126" r:id="rId84"/>
    <sheet name="Tabl.44CZ.1" sheetId="61" r:id="rId85"/>
    <sheet name="Tabl.44CZ.2" sheetId="62" r:id="rId86"/>
    <sheet name="Tabl.44CZ.3" sheetId="63" r:id="rId87"/>
    <sheet name="Tabl.44CZ.4 " sheetId="64" r:id="rId88"/>
    <sheet name="Tabl.45CZ.1" sheetId="136" r:id="rId89"/>
    <sheet name="Tabl.45CZ.2" sheetId="138" r:id="rId90"/>
    <sheet name="Tabl.45CZ.3" sheetId="66" r:id="rId91"/>
    <sheet name="Tabl.45CZ.4" sheetId="4" r:id="rId92"/>
    <sheet name="Tabl.45CZ.5" sheetId="67" r:id="rId93"/>
    <sheet name="Tabl.45CZ.6" sheetId="68" r:id="rId94"/>
    <sheet name="Tabl.45CZ.7" sheetId="69" r:id="rId95"/>
  </sheets>
  <externalReferences>
    <externalReference r:id="rId96"/>
  </externalReferences>
  <definedNames>
    <definedName name="_xlnm.Print_Area" localSheetId="22">Tabl.11!$A$1:$J$31</definedName>
    <definedName name="_xlnm.Print_Area" localSheetId="23">Tabl.12CZ.1!$A$1:$M$32</definedName>
    <definedName name="_xlnm.Print_Area" localSheetId="24">Tabl.12CZ.2!$A$1:$J$29</definedName>
    <definedName name="_xlnm.Print_Area" localSheetId="38">Tabl.19!$A$1:$I$36</definedName>
    <definedName name="_xlnm.Print_Area" localSheetId="1">Tabl.1CZ.1!$A$1:$M$39</definedName>
    <definedName name="_xlnm.Print_Area" localSheetId="2">Tabl.1CZ.2!$A$1:$K$36</definedName>
    <definedName name="_xlnm.Print_Area" localSheetId="3">Tabl.1CZ.3!$A$1:$M$35</definedName>
    <definedName name="_xlnm.Print_Area" localSheetId="4">Tabl.1CZ.4!$A$1:$L$36</definedName>
    <definedName name="_xlnm.Print_Area" localSheetId="5">Tabl.1CZ.5!$A$1:$I$35</definedName>
    <definedName name="_xlnm.Print_Area" localSheetId="41">Tabl.22CZ.1!$A$1:$L$25</definedName>
    <definedName name="_xlnm.Print_Area" localSheetId="42">Tabl.22CZ.2!$A$1:$H$22</definedName>
    <definedName name="_xlnm.Print_Area" localSheetId="43">Tabl.23!$A$1:$O$37</definedName>
    <definedName name="_xlnm.Print_Area" localSheetId="46">Tabl.25CZ.1!$A$1:$I$38</definedName>
    <definedName name="_xlnm.Print_Area" localSheetId="47">Tabl.25CZ.2!$A$1:$G$36</definedName>
    <definedName name="_xlnm.Print_Area" localSheetId="48">Tabl.26CZ.1!$A$1:$G$53</definedName>
    <definedName name="_xlnm.Print_Area" localSheetId="49">Tabl.26CZ.2!$A$1:$G$49</definedName>
    <definedName name="_xlnm.Print_Area" localSheetId="50">Tabl.26CZ.3!$A$1:$G$50</definedName>
    <definedName name="_xlnm.Print_Area" localSheetId="51">Tabl.26CZ.4!$A$1:$G$48</definedName>
    <definedName name="_xlnm.Print_Area" localSheetId="52">Tabl.27CZ.1!$A$1:$J$46</definedName>
    <definedName name="_xlnm.Print_Area" localSheetId="53">Tabl.27CZ.2!$A$1:$H$48</definedName>
    <definedName name="_xlnm.Print_Area" localSheetId="54">Tabl.27CZ.3!$A$1:$I$49</definedName>
    <definedName name="_xlnm.Print_Area" localSheetId="60">Tabl.31CZ.1!$A$1:$L$33</definedName>
    <definedName name="_xlnm.Print_Area" localSheetId="61">Tabl.31CZ.2!$A$1:$L$31</definedName>
    <definedName name="_xlnm.Print_Area" localSheetId="62">Tabl.31CZ.3!$A$1:$K$31</definedName>
    <definedName name="_xlnm.Print_Area" localSheetId="63">Tabl.31CZ.4!$A$1:$L$31</definedName>
    <definedName name="_xlnm.Print_Area" localSheetId="64">Tabl.31CZ.5!$A$1:$L$31</definedName>
    <definedName name="_xlnm.Print_Area" localSheetId="70">Tabl.35!$A$1:$L$52</definedName>
    <definedName name="_xlnm.Print_Area" localSheetId="75">Tabl.40CZ.1!$A$1:$H$37</definedName>
    <definedName name="_xlnm.Print_Area" localSheetId="76">Tabl.40CZ.2!$A$1:$H$38</definedName>
    <definedName name="_xlnm.Print_Area" localSheetId="77">Tabl.41CZ.1!$A$1:$H$36</definedName>
    <definedName name="_xlnm.Print_Area" localSheetId="78">Tabl.41CZ.2!$A$1:$H$38</definedName>
    <definedName name="_xlnm.Print_Area" localSheetId="80">Tabl.43CZ.1!$A$1:$M$44</definedName>
    <definedName name="_xlnm.Print_Area" localSheetId="82">Tabl.43CZ.2!$A$1:$M$44</definedName>
    <definedName name="_xlnm.Print_Area" localSheetId="83">Tabl.43CZ.2A!$A$1:$M$42</definedName>
    <definedName name="_xlnm.Print_Area" localSheetId="84">Tabl.44CZ.1!$A$1:$M$41</definedName>
    <definedName name="_xlnm.Print_Area" localSheetId="85">Tabl.44CZ.2!$A$1:$N$38</definedName>
    <definedName name="_xlnm.Print_Area" localSheetId="86">Tabl.44CZ.3!$A$1:$M$42</definedName>
    <definedName name="_xlnm.Print_Area" localSheetId="87">'Tabl.44CZ.4 '!$A$1:$H$34</definedName>
    <definedName name="_xlnm.Print_Area" localSheetId="88">Tabl.45CZ.1!$A$1:$N$33</definedName>
    <definedName name="_xlnm.Print_Area" localSheetId="89">Tabl.45CZ.2!$A$1:$H$35</definedName>
    <definedName name="_xlnm.Print_Area" localSheetId="90">Tabl.45CZ.3!$A$1:$I$36</definedName>
    <definedName name="_xlnm.Print_Area" localSheetId="91">Tabl.45CZ.4!$A$1:$I$30</definedName>
    <definedName name="_xlnm.Print_Area" localSheetId="92">Tabl.45CZ.5!$A$1:$M$35</definedName>
    <definedName name="_xlnm.Print_Area" localSheetId="93">Tabl.45CZ.6!$A$1:$H$37</definedName>
    <definedName name="_xlnm.Print_Area" localSheetId="94">Tabl.45CZ.7!$A$1:$M$41</definedName>
    <definedName name="_xlnm.Print_Area" localSheetId="12">Tabl.4CZ.2!$A$1:$I$41</definedName>
    <definedName name="_xlnm.Print_Area" localSheetId="14">Tabl.5CZ.2!$A$1:$J$39</definedName>
    <definedName name="_xlnm.Print_Area" localSheetId="15">Tabl.6!$A$1:$J$38</definedName>
    <definedName name="_xlnm.Print_Area" localSheetId="16">Tabl.7CZ.1!$A$1:$M$32</definedName>
    <definedName name="_xlnm.Print_Area" localSheetId="17">Tabl.7CZ.2!$A$1:$O$33</definedName>
    <definedName name="powiaty">[1]dane!$A$3:$J$385</definedName>
    <definedName name="TABL.14I" localSheetId="25">'Spis tablic     List of tables'!$A$27</definedName>
  </definedNames>
  <calcPr calcId="152511"/>
</workbook>
</file>

<file path=xl/calcChain.xml><?xml version="1.0" encoding="utf-8"?>
<calcChain xmlns="http://schemas.openxmlformats.org/spreadsheetml/2006/main">
  <c r="M23" i="61" l="1"/>
  <c r="F36" i="35"/>
  <c r="I22" i="61"/>
  <c r="E27" i="15"/>
  <c r="D27" i="15"/>
  <c r="F27" i="15"/>
  <c r="C27" i="15"/>
  <c r="D26" i="15"/>
  <c r="E26" i="15"/>
  <c r="F26" i="15"/>
  <c r="C26" i="15"/>
  <c r="D14" i="14"/>
  <c r="E14" i="14"/>
  <c r="F14" i="14"/>
  <c r="G14" i="14"/>
  <c r="C14" i="14"/>
  <c r="D13" i="14"/>
  <c r="E13" i="14"/>
  <c r="F13" i="14"/>
  <c r="G13" i="14"/>
  <c r="C13" i="14"/>
  <c r="D20" i="111"/>
  <c r="E20" i="111"/>
  <c r="F20" i="111"/>
  <c r="G20" i="111"/>
  <c r="H20" i="111"/>
  <c r="C20" i="111"/>
  <c r="D22" i="79"/>
  <c r="E22" i="79"/>
  <c r="F22" i="79"/>
  <c r="G22" i="79"/>
  <c r="H22" i="79"/>
  <c r="I22" i="79"/>
  <c r="J22" i="79"/>
  <c r="K22" i="79"/>
  <c r="L22" i="79"/>
  <c r="C22" i="79"/>
  <c r="J29" i="17"/>
  <c r="G29" i="17"/>
  <c r="H29" i="17"/>
  <c r="I29" i="17"/>
  <c r="F29" i="17"/>
  <c r="C34" i="181"/>
  <c r="C33" i="181"/>
  <c r="K33" i="180"/>
  <c r="K32" i="180"/>
  <c r="D28" i="102"/>
  <c r="E28" i="102"/>
  <c r="F28" i="102"/>
  <c r="G28" i="102"/>
  <c r="H28" i="102"/>
  <c r="I28" i="102"/>
  <c r="J28" i="102"/>
  <c r="K28" i="102"/>
  <c r="L28" i="102"/>
  <c r="M28" i="102"/>
  <c r="N28" i="102"/>
  <c r="O28" i="102"/>
  <c r="C28" i="102"/>
  <c r="D27" i="102"/>
  <c r="E27" i="102"/>
  <c r="F27" i="102"/>
  <c r="G27" i="102"/>
  <c r="H27" i="102"/>
  <c r="I27" i="102"/>
  <c r="J27" i="102"/>
  <c r="K27" i="102"/>
  <c r="L27" i="102"/>
  <c r="M27" i="102"/>
  <c r="N27" i="102"/>
  <c r="O27" i="102"/>
  <c r="C27" i="102"/>
  <c r="D30" i="13"/>
  <c r="E30" i="13"/>
  <c r="F30" i="13"/>
  <c r="G30" i="13"/>
  <c r="H30" i="13"/>
  <c r="I30" i="13"/>
  <c r="J30" i="13"/>
  <c r="K30" i="13"/>
  <c r="L30" i="13"/>
  <c r="M30" i="13"/>
  <c r="C30" i="13"/>
  <c r="D29" i="13"/>
  <c r="E29" i="13"/>
  <c r="F29" i="13"/>
  <c r="G29" i="13"/>
  <c r="H29" i="13"/>
  <c r="I29" i="13"/>
  <c r="J29" i="13"/>
  <c r="K29" i="13"/>
  <c r="L29" i="13"/>
  <c r="M29" i="13"/>
  <c r="C29" i="13"/>
  <c r="D34" i="181"/>
  <c r="E34" i="181"/>
  <c r="F34" i="181"/>
  <c r="G34" i="181"/>
  <c r="H34" i="181"/>
  <c r="I34" i="181"/>
  <c r="J34" i="181"/>
  <c r="J33" i="181"/>
  <c r="D33" i="181"/>
  <c r="E33" i="181"/>
  <c r="F33" i="181"/>
  <c r="G33" i="181"/>
  <c r="H33" i="181"/>
  <c r="I33" i="181"/>
  <c r="E35" i="130"/>
  <c r="F35" i="130"/>
  <c r="G35" i="130"/>
  <c r="H35" i="130"/>
  <c r="I35" i="130"/>
  <c r="J35" i="130"/>
  <c r="D35" i="130"/>
  <c r="E34" i="130"/>
  <c r="F34" i="130"/>
  <c r="G34" i="130"/>
  <c r="H34" i="130"/>
  <c r="I34" i="130"/>
  <c r="J34" i="130"/>
  <c r="D34" i="130"/>
  <c r="D33" i="180"/>
  <c r="E33" i="180"/>
  <c r="F33" i="180"/>
  <c r="G33" i="180"/>
  <c r="H33" i="180"/>
  <c r="I33" i="180"/>
  <c r="J33" i="180"/>
  <c r="C33" i="180"/>
  <c r="D32" i="180"/>
  <c r="E32" i="180"/>
  <c r="F32" i="180"/>
  <c r="G32" i="180"/>
  <c r="H32" i="180"/>
  <c r="I32" i="180"/>
  <c r="J32" i="180"/>
  <c r="C32" i="180"/>
  <c r="M39" i="61"/>
  <c r="M38" i="61"/>
  <c r="M37" i="61"/>
  <c r="I18" i="3"/>
  <c r="I32" i="155"/>
  <c r="I31" i="155"/>
  <c r="I30" i="155"/>
  <c r="I15" i="155"/>
  <c r="I14" i="155"/>
  <c r="I13" i="155"/>
  <c r="G15" i="155"/>
  <c r="G14" i="155"/>
  <c r="G13" i="155"/>
  <c r="G32" i="155"/>
  <c r="G31" i="155"/>
  <c r="G30" i="155"/>
  <c r="H33" i="121"/>
  <c r="H32" i="121"/>
  <c r="H31" i="121"/>
  <c r="G33" i="121"/>
  <c r="G32" i="121"/>
  <c r="G31" i="121"/>
  <c r="H15" i="121"/>
  <c r="H14" i="121"/>
  <c r="H13" i="121"/>
  <c r="C15" i="121"/>
  <c r="C14" i="121"/>
  <c r="C13" i="121"/>
  <c r="E24" i="115"/>
  <c r="E25" i="38"/>
  <c r="C28" i="98"/>
  <c r="C13" i="98"/>
</calcChain>
</file>

<file path=xl/sharedStrings.xml><?xml version="1.0" encoding="utf-8"?>
<sst xmlns="http://schemas.openxmlformats.org/spreadsheetml/2006/main" count="4751" uniqueCount="1983">
  <si>
    <t>TABL.44CZ.1</t>
  </si>
  <si>
    <t>TABL.44CZ.2</t>
  </si>
  <si>
    <t xml:space="preserve">Bezrobotni </t>
  </si>
  <si>
    <t xml:space="preserve">   Stopa bezrobocia     </t>
  </si>
  <si>
    <t xml:space="preserve">Unemployed persons </t>
  </si>
  <si>
    <t xml:space="preserve">Unemployment rate </t>
  </si>
  <si>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</si>
  <si>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</si>
  <si>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</si>
  <si>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</si>
  <si>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</si>
  <si>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</si>
  <si>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</si>
  <si>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</si>
  <si>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</si>
  <si>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</si>
  <si>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t>x</t>
  </si>
  <si>
    <t>.</t>
  </si>
  <si>
    <t>                 PRICE  RELATIONS  IN  AGRICULTURE</t>
  </si>
  <si>
    <t>WYSZCZEGÓLNIENIE</t>
  </si>
  <si>
    <t>SPECIFICATION</t>
  </si>
  <si>
    <t xml:space="preserve">       damskie  </t>
  </si>
  <si>
    <t xml:space="preserve">       women’s</t>
  </si>
  <si>
    <t xml:space="preserve">   beef: bone-in (roast beef)</t>
  </si>
  <si>
    <t>TABL.38</t>
  </si>
  <si>
    <t>TABL.21</t>
  </si>
  <si>
    <t>TABL.20</t>
  </si>
  <si>
    <t>TABL.9</t>
  </si>
  <si>
    <t>LIST OF TABLES</t>
  </si>
  <si>
    <t>SPIS TABLIC</t>
  </si>
  <si>
    <t xml:space="preserve">WYBRANE  WSKAŹNIKI  WOJEWÓDZKIE </t>
  </si>
  <si>
    <t xml:space="preserve">SELECTED  VOIVODSHIP’S  INDICATORS </t>
  </si>
  <si>
    <t>Powrót do spisu tablic</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</si>
  <si>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</si>
  <si>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</si>
  <si>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</si>
  <si>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</si>
  <si>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</si>
  <si>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</si>
  <si>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</si>
  <si>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</si>
  <si>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</si>
  <si>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</si>
  <si>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</si>
  <si>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</si>
  <si>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</si>
  <si>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</si>
  <si>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</si>
  <si>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</si>
  <si>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</si>
  <si>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</si>
  <si>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</si>
  <si>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</si>
  <si>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PRICE  INDICES  OF  CONSUMER  GOODS  AND  SERVICES</t>
  </si>
  <si>
    <t>I–XII</t>
  </si>
  <si>
    <t xml:space="preserve">       wołowe: z kością (rostbef) </t>
  </si>
  <si>
    <t xml:space="preserve"> bez kości (z udźca)  </t>
  </si>
  <si>
    <t xml:space="preserve"> boneless (gammon)</t>
  </si>
  <si>
    <t xml:space="preserve"> twarogowy półtłusty  </t>
  </si>
  <si>
    <t>semi-fat cottage cheese</t>
  </si>
  <si>
    <t xml:space="preserve">Koszula męska z elanobawełny, długi rękaw  </t>
  </si>
  <si>
    <t xml:space="preserve">Men’s shirt, polyester staple fibres and cotton, long sleeve </t>
  </si>
  <si>
    <t xml:space="preserve">       męskie  </t>
  </si>
  <si>
    <t xml:space="preserve">       men’s</t>
  </si>
  <si>
    <t>Resoling men’s shoes - per pair</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</si>
  <si>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</si>
  <si>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</si>
  <si>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</si>
  <si>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</si>
  <si>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</si>
  <si>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</si>
  <si>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</si>
  <si>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</si>
  <si>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</si>
  <si>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</si>
  <si>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</si>
  <si>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</si>
  <si>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</si>
  <si>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</si>
  <si>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</si>
  <si>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</si>
  <si>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</si>
  <si>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</si>
  <si>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</si>
  <si>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</si>
  <si>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</si>
  <si>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</si>
  <si>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</si>
  <si>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</si>
  <si>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</si>
  <si>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</si>
  <si>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</si>
  <si>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</si>
  <si>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</si>
  <si>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</si>
  <si>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</si>
  <si>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</si>
  <si>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</si>
  <si>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</si>
  <si>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</si>
  <si>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</si>
  <si>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</si>
  <si>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</si>
  <si>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</si>
  <si>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</si>
  <si>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</si>
  <si>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</si>
  <si>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</si>
  <si>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</si>
  <si>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</si>
  <si>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</si>
  <si>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</si>
  <si>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</si>
  <si>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</si>
  <si>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</si>
  <si>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</si>
  <si>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WOJEWÓDZTWO </t>
  </si>
  <si>
    <t xml:space="preserve">VOIVODSHIP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</si>
  <si>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</si>
  <si>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</si>
  <si>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</si>
  <si>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</si>
  <si>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</si>
  <si>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</si>
  <si>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</si>
  <si>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</si>
  <si>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</si>
  <si>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</si>
  <si>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</si>
  <si>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</si>
  <si>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</si>
  <si>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</si>
  <si>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</si>
  <si>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</si>
  <si>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</si>
  <si>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</si>
  <si>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</si>
  <si>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</si>
  <si>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</si>
  <si>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</si>
  <si>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</si>
  <si>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</si>
  <si>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</si>
  <si>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</si>
  <si>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</si>
  <si>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</si>
  <si>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</si>
  <si>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</si>
  <si>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</si>
  <si>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</si>
  <si>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</si>
  <si>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</si>
  <si>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</si>
  <si>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</si>
  <si>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</si>
  <si>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</si>
  <si>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</si>
  <si>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</si>
  <si>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 xml:space="preserve">               AVERAGE  PAID  EMPLOYMENT  IN  ENTERPRISE  SECTOR</t>
  </si>
  <si>
    <t>I-III</t>
  </si>
  <si>
    <t xml:space="preserve">                  AVERAGE  MONTHLY  GROSS  WAGES  AND SALARIES  IN  ENTERPRISE  SECTOR  (cont.)</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</si>
  <si>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</si>
  <si>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</si>
  <si>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</si>
  <si>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</si>
  <si>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</si>
  <si>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</si>
  <si>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</si>
  <si>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</si>
  <si>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</si>
  <si>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</si>
  <si>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</si>
  <si>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</si>
  <si>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</si>
  <si>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</si>
  <si>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</si>
  <si>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</si>
  <si>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</si>
  <si>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</si>
  <si>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</si>
  <si>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</si>
  <si>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</si>
  <si>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</si>
  <si>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</si>
  <si>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</si>
  <si>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</si>
  <si>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</si>
  <si>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</si>
  <si>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</si>
  <si>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</si>
  <si>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</si>
  <si>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</si>
  <si>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</si>
  <si>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</si>
  <si>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</si>
  <si>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</si>
  <si>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</si>
  <si>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</si>
  <si>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</si>
  <si>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</si>
  <si>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</si>
  <si>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</si>
  <si>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</si>
  <si>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</si>
  <si>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</si>
  <si>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</si>
  <si>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</si>
  <si>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t>TABL.33CZ.1</t>
  </si>
  <si>
    <t>TABL.33CZ.2</t>
  </si>
  <si>
    <r>
      <t xml:space="preserve">WYBRANE  DANE  O  WOJEWÓDZTWIE 
</t>
    </r>
    <r>
      <rPr>
        <i/>
        <u/>
        <sz val="9"/>
        <color indexed="12"/>
        <rFont val="Arial"/>
        <family val="2"/>
        <charset val="238"/>
      </rPr>
      <t>SELECTED  DATA  ON  VOIVODSHIP</t>
    </r>
  </si>
  <si>
    <r>
      <t xml:space="preserve">PRACUJĄCY W SEKTORZE PRZEDSIEBIORSTW
</t>
    </r>
    <r>
      <rPr>
        <i/>
        <u/>
        <sz val="9"/>
        <color indexed="12"/>
        <rFont val="Arial"/>
        <family val="2"/>
        <charset val="238"/>
      </rPr>
      <t>EMPLOYED PERSONS IN ENTERPRISE SECTOR</t>
    </r>
  </si>
  <si>
    <r>
      <t xml:space="preserve">PRZECIĘTNE ZATRUDNIENIE W SEKTORZE PRZEDSIEBIORSTW
</t>
    </r>
    <r>
      <rPr>
        <i/>
        <u/>
        <sz val="9"/>
        <color indexed="12"/>
        <rFont val="Arial"/>
        <family val="2"/>
        <charset val="238"/>
      </rPr>
      <t>AVERAGE PAID EMPLOYMENT IN ENTERPRISE SECTOR</t>
    </r>
  </si>
  <si>
    <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</si>
  <si>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r>
      <t xml:space="preserve">PRZECIĘTNE MIESIĘCZNE WYNAGRODZENIA BRUTTO W SEKTORZE PRZEDSIĘBIORSTW
</t>
    </r>
    <r>
      <rPr>
        <i/>
        <u/>
        <sz val="9"/>
        <color indexed="12"/>
        <rFont val="Arial"/>
        <family val="2"/>
        <charset val="238"/>
      </rPr>
      <t>AVERAGE MONTHLY GROSS WAGES AND SALARIES IN ENTERPRISE SECTOR</t>
    </r>
  </si>
  <si>
    <r>
      <t xml:space="preserve">ŚWIADCZENIA  SPOŁECZNE
</t>
    </r>
    <r>
      <rPr>
        <i/>
        <u/>
        <sz val="9"/>
        <color indexed="12"/>
        <rFont val="Arial"/>
        <family val="2"/>
        <charset val="238"/>
      </rPr>
      <t>SOCIAL  BENEFITS</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</si>
  <si>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</si>
  <si>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PRZECIĘTNE CENY SKUPU WAŻNIEJSZYCH PRODUKTÓW ROLNYCH
</t>
    </r>
    <r>
      <rPr>
        <i/>
        <u/>
        <sz val="9"/>
        <color indexed="12"/>
        <rFont val="Arial"/>
        <family val="2"/>
        <charset val="238"/>
      </rPr>
      <t>AVERAGE PROCUREMENT PRICES OF MAJOR AGRICULTURAL PRODUCTS</t>
    </r>
  </si>
  <si>
    <r>
      <t xml:space="preserve">PRZECIĘTNE CENY UZYSKIWANE PRZEZ ROLNIKÓW NA TARGOWISKACH
</t>
    </r>
    <r>
      <rPr>
        <i/>
        <u/>
        <sz val="9"/>
        <color indexed="12"/>
        <rFont val="Arial"/>
        <family val="2"/>
        <charset val="238"/>
      </rPr>
      <t>AVERAGE MARKETPLACE PRICES RECEIVED BY FARMERS</t>
    </r>
  </si>
  <si>
    <r>
      <t xml:space="preserve">RELACJE CEN W ROLNICTWIE
</t>
    </r>
    <r>
      <rPr>
        <i/>
        <u/>
        <sz val="9"/>
        <color indexed="12"/>
        <rFont val="Arial"/>
        <family val="2"/>
        <charset val="238"/>
      </rPr>
      <t>PRICES RELATIONS IN AGRICULTURE</t>
    </r>
  </si>
  <si>
    <r>
      <t xml:space="preserve">NAKŁADY  INWESTYCYJNE
</t>
    </r>
    <r>
      <rPr>
        <i/>
        <u/>
        <sz val="9"/>
        <color indexed="12"/>
        <rFont val="Arial"/>
        <family val="2"/>
        <charset val="238"/>
      </rPr>
      <t>INVESTMENT  OUTLAYS</t>
    </r>
  </si>
  <si>
    <r>
      <t xml:space="preserve">ZWIERZĘTA  GOSPODARSKIE
</t>
    </r>
    <r>
      <rPr>
        <i/>
        <u/>
        <sz val="9"/>
        <color indexed="12"/>
        <rFont val="Arial"/>
        <family val="2"/>
        <charset val="238"/>
      </rPr>
      <t>LIVESTOCK</t>
    </r>
  </si>
  <si>
    <r>
      <t xml:space="preserve">SKUP WAŻNIEJSZYCH PRODUKTÓW ROLNYCH
</t>
    </r>
    <r>
      <rPr>
        <i/>
        <u/>
        <sz val="9"/>
        <color indexed="12"/>
        <rFont val="Arial"/>
        <family val="2"/>
        <charset val="238"/>
      </rPr>
      <t>PROCUREMENT OF MAJOR AGRICULTURAL PRODUCTS</t>
    </r>
  </si>
  <si>
    <r>
      <t xml:space="preserve">PRODUKCJA SPRZEDANA PRZEMYSŁU
</t>
    </r>
    <r>
      <rPr>
        <i/>
        <u/>
        <sz val="9"/>
        <color indexed="12"/>
        <rFont val="Arial"/>
        <family val="2"/>
        <charset val="238"/>
      </rPr>
      <t>SOLD PRODUCTION OF INDUSTRY</t>
    </r>
  </si>
  <si>
    <r>
      <t xml:space="preserve">PRODUKCJA SPRZEDANA BUDOWNICTWA
</t>
    </r>
    <r>
      <rPr>
        <i/>
        <u/>
        <sz val="9"/>
        <color indexed="12"/>
        <rFont val="Arial"/>
        <family val="2"/>
        <charset val="238"/>
      </rPr>
      <t>SOLD PRODUCTION OF CONSTRUCTION</t>
    </r>
  </si>
  <si>
    <r>
      <t xml:space="preserve">SPRZEDAŻ  DETALICZNA TOWARÓW  WEDŁUG RODZAJÓW  DZIAŁALNOŚCI  PRZEDSIĘBIORSTWA 
</t>
    </r>
    <r>
      <rPr>
        <i/>
        <u/>
        <sz val="9"/>
        <color indexed="12"/>
        <rFont val="Arial"/>
        <family val="2"/>
        <charset val="238"/>
      </rPr>
      <t>RETAIL  SALES  OF  GOODS  BY  TYPE  OF  ENTERPRISE  ACTIVITY</t>
    </r>
  </si>
  <si>
    <r>
      <t xml:space="preserve">WYKORZYSTANIE  TURYSTYCZNYCH OBIEKTÓW  NOCLEGOWYCH 
</t>
    </r>
    <r>
      <rPr>
        <i/>
        <u/>
        <sz val="9"/>
        <color indexed="12"/>
        <rFont val="Arial"/>
        <family val="2"/>
        <charset val="238"/>
      </rPr>
      <t>OCCUPANCY  IN  TOURIST  ACCOMMODATION  ESTABLISHMENTS</t>
    </r>
  </si>
  <si>
    <t xml:space="preserve">Wizyta u lekarza specjalisty  </t>
  </si>
  <si>
    <t xml:space="preserve">              Stan w końcu miesiąca </t>
  </si>
  <si>
    <t xml:space="preserve">              End of month </t>
  </si>
  <si>
    <t xml:space="preserve">              REGISTERED UNEMPLOYED  PERSONS  BY  EDUCATIONAL  LEVEL, AGE, DURATION OF UNEMPLOYMENT </t>
  </si>
  <si>
    <t xml:space="preserve">              AND  WORK  SENIORITY (cont.)</t>
  </si>
  <si>
    <t xml:space="preserve">               AVERAGE  PAID  EMPLOYMENT  IN  ENTERPRISE  SECTOR  (cont.)</t>
  </si>
  <si>
    <t>I-II</t>
  </si>
  <si>
    <t xml:space="preserve">               Stan w końcu miesiąca</t>
  </si>
  <si>
    <r>
      <t xml:space="preserve">PRODUKCJA WAŻNIEJSZYCH WYROBÓW WEDŁUG PKWiU
</t>
    </r>
    <r>
      <rPr>
        <i/>
        <u/>
        <sz val="9"/>
        <color indexed="12"/>
        <rFont val="Arial"/>
        <family val="2"/>
        <charset val="238"/>
      </rPr>
      <t>PRODUCTION OF MAJOR PRODUCTS BY PKWiU</t>
    </r>
  </si>
  <si>
    <t>SELECTED  DATA  ON  VOIVODSHIP  (cont.)</t>
  </si>
  <si>
    <t>SELECTED  DATA  ON  VOIVODSHIP (cont.)</t>
  </si>
  <si>
    <t>Mikser elektryczny</t>
  </si>
  <si>
    <t>Food mixer, electric</t>
  </si>
  <si>
    <t xml:space="preserve">                RETAIL  PRICES  OF  SELECTED  CONSUMER  GOODS AND  SERVICES  (cont.)</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</si>
  <si>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</si>
  <si>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</si>
  <si>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</si>
  <si>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</si>
  <si>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</si>
  <si>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</si>
  <si>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</si>
  <si>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</si>
  <si>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</si>
  <si>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</si>
  <si>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</si>
  <si>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</si>
  <si>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</si>
  <si>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</si>
  <si>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</si>
  <si>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</si>
  <si>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</si>
  <si>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</si>
  <si>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</si>
  <si>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</si>
  <si>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</si>
  <si>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</si>
  <si>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</si>
  <si>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</si>
  <si>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</si>
  <si>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</si>
  <si>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</si>
  <si>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</si>
  <si>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</si>
  <si>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</si>
  <si>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</si>
  <si>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xml:space="preserve">przedsiębiorstwo do określonej kategorii wg przeważającego rodzaju działalności, zgodnie z aktualnym stanem organizacyjnym. Kształtowanie się dynamiki sprzedaży detalicznej wynika m. in. ze zmiany </t>
  </si>
  <si>
    <t>przeważającego rodzaju działalności przedsiębiorstwa, jak i zmian organizacyjnych.</t>
  </si>
  <si>
    <t>of activity of the enterprise and in its organization.</t>
  </si>
  <si>
    <t xml:space="preserve">to a specific category by predominating kind of activity and according to its present organizational state. The dynamics of the retail sale result from, among others, change both in the predominating kind </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</si>
  <si>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</si>
  <si>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</si>
  <si>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</si>
  <si>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</si>
  <si>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</si>
  <si>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</si>
  <si>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</si>
  <si>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</si>
  <si>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</si>
  <si>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</si>
  <si>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</si>
  <si>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</si>
  <si>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</si>
  <si>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</si>
  <si>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</si>
  <si>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</si>
  <si>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</si>
  <si>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 xml:space="preserve">WYNAGRODZENIA  I  ŚWIADCZENIA  SPOŁECZNE </t>
  </si>
  <si>
    <t xml:space="preserve">WAGES  AND  SALARIES  AND  SOCIAL  BENEFITS </t>
  </si>
  <si>
    <t>Zysk brutto w mln zł</t>
  </si>
  <si>
    <t xml:space="preserve">Strata brutto w mln zł </t>
  </si>
  <si>
    <t>        gorlicki</t>
  </si>
  <si>
    <t xml:space="preserve">Subregions (cont.): </t>
  </si>
  <si>
    <t>Return to list of tables</t>
  </si>
  <si>
    <t>Dostawa wody; gospodarowanie ściekami</t>
  </si>
  <si>
    <t>Water supply; sewerage, waste management</t>
  </si>
  <si>
    <t xml:space="preserve">    and remediation activities </t>
  </si>
  <si>
    <t>TOURISM</t>
  </si>
  <si>
    <t>Podregiony (dok.):  </t>
  </si>
  <si>
    <t xml:space="preserve">                BASIC  DATA  ON  VOIVODSHIPS </t>
  </si>
  <si>
    <r>
      <t xml:space="preserve">WYKORZYSTANIE  TURYSTYCZNYCH OBIEKTÓW  NOCLEGOWYCH  
</t>
    </r>
    <r>
      <rPr>
        <i/>
        <u/>
        <sz val="9"/>
        <color indexed="12"/>
        <rFont val="Arial"/>
        <family val="2"/>
        <charset val="238"/>
      </rPr>
      <t>OCCUPANCY  IN  TOURIST  ACCOMMODATION  ESTABLISHMENTS</t>
    </r>
  </si>
  <si>
    <t xml:space="preserve">                RETAIL  PRICES  OF  SELECTED  CONSUMER  GOODS  AND  SERVICES</t>
  </si>
  <si>
    <t xml:space="preserve">               REGISTERED  UNEMPLOYED  PERSONS  AND  JOB  OFFERS</t>
  </si>
  <si>
    <t xml:space="preserve">               End of month</t>
  </si>
  <si>
    <t xml:space="preserve">SELECTED  DATA  ON  VOIVODSHIP </t>
  </si>
  <si>
    <t xml:space="preserve">Bilet do kina  </t>
  </si>
  <si>
    <t>Cinema ticket</t>
  </si>
  <si>
    <t xml:space="preserve">na okres wymagalności zapłaty.  </t>
  </si>
  <si>
    <t xml:space="preserve">c Excluding sub-contractors.  </t>
  </si>
  <si>
    <t xml:space="preserve">        gorlicki</t>
  </si>
  <si>
    <r>
      <t xml:space="preserve">BEZROBOTNI ZAREJESTROWANI I OFERTY PRACY
</t>
    </r>
    <r>
      <rPr>
        <i/>
        <u/>
        <sz val="9"/>
        <color indexed="12"/>
        <rFont val="Arial"/>
        <family val="2"/>
        <charset val="238"/>
      </rPr>
      <t>REGISTERED UNEMPLOYED PERSONS AND JOB OFFERS</t>
    </r>
  </si>
  <si>
    <t>w tys.</t>
  </si>
  <si>
    <t>in thous.</t>
  </si>
  <si>
    <t>ogółem</t>
  </si>
  <si>
    <t>grand</t>
  </si>
  <si>
    <t>total</t>
  </si>
  <si>
    <t>TABL.37</t>
  </si>
  <si>
    <t xml:space="preserve">  za 1 kpl.  </t>
  </si>
  <si>
    <t xml:space="preserve">Ręcznik frotté z tkaniny bawełnianej, wym. 50x100 cm  </t>
  </si>
  <si>
    <t xml:space="preserve">Consultation of a specialist doctor </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</si>
  <si>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</si>
  <si>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</si>
  <si>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</si>
  <si>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</si>
  <si>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</si>
  <si>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TABL.2</t>
  </si>
  <si>
    <t>TABL.3CZ.1</t>
  </si>
  <si>
    <t>TABL.3CZ.2</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</si>
  <si>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</si>
  <si>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</si>
  <si>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</si>
  <si>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</si>
  <si>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</si>
  <si>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</si>
  <si>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</si>
  <si>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</si>
  <si>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</si>
  <si>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</si>
  <si>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</si>
  <si>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</si>
  <si>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</si>
  <si>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</si>
  <si>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</si>
  <si>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</si>
  <si>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</si>
  <si>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</si>
  <si>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</si>
  <si>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</si>
  <si>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</si>
  <si>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</si>
  <si>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</si>
  <si>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</si>
  <si>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</si>
  <si>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</si>
  <si>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TABL.26CZ.4</t>
  </si>
  <si>
    <t>TABL.28</t>
  </si>
  <si>
    <t>TABL.29CZ.1</t>
  </si>
  <si>
    <t>TABL.29CZ.2</t>
  </si>
  <si>
    <r>
      <t xml:space="preserve">STAN  I  RUCH  NATURALNY  LUDNOŚCI
</t>
    </r>
    <r>
      <rPr>
        <i/>
        <u/>
        <sz val="9"/>
        <color indexed="12"/>
        <rFont val="Arial"/>
        <family val="2"/>
        <charset val="238"/>
      </rPr>
      <t>POPULATION  AND  VITAL  STATISTICS</t>
    </r>
  </si>
  <si>
    <r>
      <t>CENY  DETALICZNE  WYBRANYCH  TOWARÓW  I  USŁUG  KONSUMPCYJNYCH
 </t>
    </r>
    <r>
      <rPr>
        <i/>
        <u/>
        <sz val="9"/>
        <color indexed="12"/>
        <rFont val="Arial"/>
        <family val="2"/>
        <charset val="238"/>
      </rPr>
      <t>RETAIL  PRICES  OF  SELECTED  CONSUMER  GOODS  AND  SERVICES</t>
    </r>
  </si>
  <si>
    <t>Women’s tights, plain, 15 den</t>
  </si>
  <si>
    <t>ripening cheese</t>
  </si>
  <si>
    <t xml:space="preserve">   dried</t>
  </si>
  <si>
    <t xml:space="preserve">   smoked</t>
  </si>
  <si>
    <t>Frotté cotton towel 50x100 cm size</t>
  </si>
  <si>
    <r>
      <t xml:space="preserve">AKTYWNOŚĆ  EKONOMICZNA  LUDNOŚCI  W  WIEKU  15  LAT  I  WIĘCEJ  - na podstawie  BAEL
</t>
    </r>
    <r>
      <rPr>
        <i/>
        <u/>
        <sz val="9"/>
        <color indexed="12"/>
        <rFont val="Arial"/>
        <family val="2"/>
        <charset val="238"/>
      </rPr>
      <t>ECONOMIC  ACTIVITY  OF  POPULATION  AGED  15  AND  MORE  - on the  LFS basis</t>
    </r>
  </si>
  <si>
    <r>
      <t xml:space="preserve">BEZROBOCIE  - na podstawie  BAEL
</t>
    </r>
    <r>
      <rPr>
        <i/>
        <u/>
        <sz val="9"/>
        <color indexed="12"/>
        <rFont val="Arial"/>
        <family val="2"/>
        <charset val="238"/>
      </rPr>
      <t>UNEMPLOYMENT  - on the  LFS basis</t>
    </r>
  </si>
  <si>
    <t>TABL.27CZ.3</t>
  </si>
  <si>
    <r>
      <t xml:space="preserve">WYNIKI  FINANSOWE  PRZEDSIĘBIORSTW
</t>
    </r>
    <r>
      <rPr>
        <i/>
        <u/>
        <sz val="9"/>
        <color indexed="12"/>
        <rFont val="Arial"/>
        <family val="2"/>
        <charset val="238"/>
      </rPr>
      <t>FINANCIAL  RESULTS  OF  NON-FINANCIAL  ENTERPRISES</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</si>
  <si>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</si>
  <si>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</si>
  <si>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</si>
  <si>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AKTYWA  OBROTOWE  ORAZ  ZOBOWIĄZANIA  KRÓTKO-  I  DŁUGOTERMINOWE  PRZEDSIĘBIORSTW 
</t>
    </r>
    <r>
      <rPr>
        <i/>
        <u/>
        <sz val="9"/>
        <color indexed="12"/>
        <rFont val="Arial"/>
        <family val="2"/>
        <charset val="238"/>
      </rPr>
      <t>CURRENT  ASSETS  AND  SHORT-TERM  AND  LONG-TERM  LIABILITIES  OF NON-FINANCIAL  ENTERPRISES</t>
    </r>
  </si>
  <si>
    <r>
      <t xml:space="preserve">AKTYWA  OBROTOWE  ORAZ  ZOBOWIĄZANIA  PRZEDSIĘBIORSTW  WEDŁUG  SEKCJI 
</t>
    </r>
    <r>
      <rPr>
        <i/>
        <u/>
        <sz val="9"/>
        <color indexed="12"/>
        <rFont val="Arial"/>
        <family val="2"/>
        <charset val="238"/>
      </rPr>
      <t>CURRENT  ASSETS  AND  LIABILITIES  OF  NON-FINANCIAL  ENTERPRISES  BY  SECTIONS</t>
    </r>
  </si>
  <si>
    <t xml:space="preserve">      w tym przestępstwa:</t>
  </si>
  <si>
    <t xml:space="preserve">      of which crimes:</t>
  </si>
  <si>
    <t xml:space="preserve">         criminal </t>
  </si>
  <si>
    <t xml:space="preserve">         o charakterze gospodarczym </t>
  </si>
  <si>
    <t xml:space="preserve">         commercial </t>
  </si>
  <si>
    <t xml:space="preserve">         drogowe </t>
  </si>
  <si>
    <t xml:space="preserve">   against life and health </t>
  </si>
  <si>
    <t xml:space="preserve">   przeciwko bezpieczeństwu powszechnemu</t>
  </si>
  <si>
    <t xml:space="preserve">   against freedom and freedom of conscience</t>
  </si>
  <si>
    <t xml:space="preserve">   przeciwko działalności instytucji państwowych</t>
  </si>
  <si>
    <t xml:space="preserve">   against property </t>
  </si>
  <si>
    <t xml:space="preserve">   against the activities of state institutions and local </t>
  </si>
  <si>
    <t>   against the judiciary</t>
  </si>
  <si>
    <t xml:space="preserve">   against the reliability of documents</t>
  </si>
  <si>
    <t xml:space="preserve">   against money and securities trading</t>
  </si>
  <si>
    <t xml:space="preserve">   against the family and guardianship</t>
  </si>
  <si>
    <t>         traffic</t>
  </si>
  <si>
    <t>Z ogółem rodzaje przestępstw:</t>
  </si>
  <si>
    <t>Of total type of crimes:</t>
  </si>
  <si>
    <t xml:space="preserve">   against public safety and safety in transport </t>
  </si>
  <si>
    <t xml:space="preserve">   by law on Counteracting Drug Addiction</t>
  </si>
  <si>
    <t xml:space="preserve">                 BASIC  DATA  ON  VOIVODSHIPS  (cont.) </t>
  </si>
  <si>
    <t>Powrót do spisu treści</t>
  </si>
  <si>
    <r>
      <t xml:space="preserve">diagnoza       </t>
    </r>
    <r>
      <rPr>
        <i/>
        <sz val="9"/>
        <rFont val="Arial"/>
        <family val="2"/>
        <charset val="238"/>
      </rPr>
      <t>diagnosis</t>
    </r>
  </si>
  <si>
    <r>
      <t xml:space="preserve">prognoza       </t>
    </r>
    <r>
      <rPr>
        <i/>
        <sz val="9"/>
        <rFont val="Arial"/>
        <family val="2"/>
        <charset val="238"/>
      </rPr>
      <t>forecast</t>
    </r>
  </si>
  <si>
    <r>
      <t xml:space="preserve">WSKAŹNIKI KONIUNKTURY GOSPODARCZEJ
</t>
    </r>
    <r>
      <rPr>
        <i/>
        <u/>
        <sz val="9"/>
        <color indexed="12"/>
        <rFont val="Arial"/>
        <family val="2"/>
        <charset val="238"/>
      </rPr>
      <t>BUSINESS TENDENCY INDICATORS</t>
    </r>
  </si>
  <si>
    <t>TABL.34CZ.2</t>
  </si>
  <si>
    <t>TABL.34CZ.1</t>
  </si>
  <si>
    <t>TABL.39</t>
  </si>
  <si>
    <t>TABL.41CZ.1</t>
  </si>
  <si>
    <t>TABL.41CZ.2</t>
  </si>
  <si>
    <t>TABL.45CZ.1</t>
  </si>
  <si>
    <t>TABL.45CZ.2</t>
  </si>
  <si>
    <t>TABL.45CZ.3</t>
  </si>
  <si>
    <t>TABL.45CZ.4</t>
  </si>
  <si>
    <t>TABL.31CZ.1</t>
  </si>
  <si>
    <t>TABL.31CZ.2</t>
  </si>
  <si>
    <t>TABL.31CZ.3</t>
  </si>
  <si>
    <t>TABL.31CZ.4</t>
  </si>
  <si>
    <r>
      <rPr>
        <u/>
        <sz val="9"/>
        <color indexed="12"/>
        <rFont val="Arial"/>
        <family val="2"/>
        <charset val="238"/>
      </rPr>
      <t xml:space="preserve">WSKAŹNIKI KONIUNKTURY GOSPODARCZEJ
</t>
    </r>
    <r>
      <rPr>
        <i/>
        <u/>
        <sz val="9"/>
        <color indexed="12"/>
        <rFont val="Arial"/>
        <family val="2"/>
        <charset val="238"/>
      </rPr>
      <t>BUSINESS TENDENCY INDICATORS</t>
    </r>
  </si>
  <si>
    <t>TABL.31CZ.5</t>
  </si>
  <si>
    <t>TABL.32</t>
  </si>
  <si>
    <r>
      <rPr>
        <u/>
        <sz val="9"/>
        <color indexed="12"/>
        <rFont val="Arial"/>
        <family val="2"/>
        <charset val="238"/>
      </rPr>
      <t xml:space="preserve">PODMIOTY  GOSPODARKI  NARODOWEJ W REJESTRZE REGON  WEDŁUG  SEKCJI 
</t>
    </r>
    <r>
      <rPr>
        <i/>
        <u/>
        <sz val="9"/>
        <color indexed="12"/>
        <rFont val="Arial"/>
        <family val="2"/>
        <charset val="238"/>
      </rPr>
      <t>NATIONAL  ECONOMY  ENTITIES  IN THE REGON REGISTER BY  SECTIONS</t>
    </r>
  </si>
  <si>
    <r>
      <rPr>
        <u/>
        <sz val="9"/>
        <color indexed="12"/>
        <rFont val="Arial"/>
        <family val="2"/>
        <charset val="238"/>
      </rPr>
      <t xml:space="preserve">PODMIOTY  GOSPODARKI  NARODOWEJ W REJESTRZE REGON WEDŁUG  SEKCJI 
</t>
    </r>
    <r>
      <rPr>
        <i/>
        <u/>
        <sz val="9"/>
        <color indexed="12"/>
        <rFont val="Arial"/>
        <family val="2"/>
        <charset val="238"/>
      </rPr>
      <t>NATIONAL  ECONOMY  ENTITIES  IN THE REGON REGISTER BY  SECTIONS</t>
    </r>
  </si>
  <si>
    <r>
      <rPr>
        <u/>
        <sz val="9"/>
        <color indexed="12"/>
        <rFont val="Arial"/>
        <family val="2"/>
        <charset val="238"/>
      </rPr>
      <t xml:space="preserve">PODMIOTY  GOSPODARKI  NARODOWEJ  W  REJESTRZE  REGON  WEDŁUG  FORMY  PRAWNEJ 
</t>
    </r>
    <r>
      <rPr>
        <i/>
        <u/>
        <sz val="9"/>
        <color indexed="12"/>
        <rFont val="Arial"/>
        <family val="2"/>
        <charset val="238"/>
      </rPr>
      <t>NATIONAL  ECONOMY  ENTITIES  IN  THE  REGON  REGISTER  BY  LEGAL  STATUS</t>
    </r>
  </si>
  <si>
    <t>                  ASCERTAINED  CRIMES  AND  RATES  OF  DETECTABILITY  OF  DELINQUENTS  IN  CRIMES  </t>
  </si>
  <si>
    <t xml:space="preserve">               POZOSTAWANIA  BEZ  PRACY  I  STAŻU  PRACY</t>
  </si>
  <si>
    <t xml:space="preserve">               Stan w końcu miesiąca </t>
  </si>
  <si>
    <t xml:space="preserve">               End of month </t>
  </si>
  <si>
    <t>Non-segregated waste removal; per person in multifamily 
  buildings</t>
  </si>
  <si>
    <t xml:space="preserve">                Stan w końcu miesiąca</t>
  </si>
  <si>
    <t xml:space="preserve">                Stan w końcu miesiąca </t>
  </si>
  <si>
    <t xml:space="preserve">                End of month </t>
  </si>
  <si>
    <t xml:space="preserve">kruszywo do betonu, tłuczeń drogowy lub do innych celów budowlanych, z wyłączeniem żwiru, otoczaków, żwiru grubego i krzemienia.   </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</si>
  <si>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</si>
  <si>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</si>
  <si>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</si>
  <si>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</si>
  <si>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</si>
  <si>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</si>
  <si>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</si>
  <si>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</si>
  <si>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</si>
  <si>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</si>
  <si>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</si>
  <si>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</si>
  <si>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</si>
  <si>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</si>
  <si>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</si>
  <si>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</si>
  <si>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  sucha</t>
  </si>
  <si>
    <t xml:space="preserve">  wędzona</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</si>
  <si>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</si>
  <si>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</si>
  <si>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</si>
  <si>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</si>
  <si>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</si>
  <si>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</si>
  <si>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</si>
  <si>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</si>
  <si>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</si>
  <si>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</si>
  <si>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</si>
  <si>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</si>
  <si>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</si>
  <si>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</si>
  <si>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</si>
  <si>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</si>
  <si>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r>
      <rPr>
        <u/>
        <sz val="9"/>
        <color indexed="12"/>
        <rFont val="Arial"/>
        <family val="2"/>
        <charset val="238"/>
      </rPr>
      <t xml:space="preserve">BEZROBOTNI ZAREJESTROWANI I OFERTY PRACY
</t>
    </r>
    <r>
      <rPr>
        <i/>
        <u/>
        <sz val="9"/>
        <color indexed="12"/>
        <rFont val="Arial"/>
        <family val="2"/>
        <charset val="238"/>
      </rPr>
      <t>REGISTERED UNEMPLOYED PERSONS AND JOB OFFERS</t>
    </r>
  </si>
  <si>
    <r>
      <rPr>
        <u/>
        <sz val="9"/>
        <color indexed="12"/>
        <rFont val="Arial"/>
        <family val="2"/>
        <charset val="238"/>
      </rP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</si>
  <si>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t xml:space="preserve">for roadstone and for other construction use, excluding gravel, pebbles, shingle and flint.  </t>
  </si>
  <si>
    <t>         o charakterze kryminalnym</t>
  </si>
  <si>
    <r>
      <t>Udział liczby przedsiębiorstw wykazujących zysk netto w ogólnej liczbie przedsiębiorstw</t>
    </r>
    <r>
      <rPr>
        <i/>
        <vertAlign val="superscript"/>
        <sz val="9"/>
        <rFont val="Arial"/>
        <family val="2"/>
        <charset val="238"/>
      </rPr>
      <t>b</t>
    </r>
    <r>
      <rPr>
        <sz val="9"/>
        <rFont val="Arial"/>
        <family val="2"/>
        <charset val="238"/>
      </rPr>
      <t>w %</t>
    </r>
  </si>
  <si>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</si>
  <si>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t xml:space="preserve"> zabezpieczenia społeczne </t>
  </si>
  <si>
    <t>                BASIC  DATA  ON  VOIVODSHIPS  (cont.)</t>
  </si>
  <si>
    <t xml:space="preserve">                BASIC  DATA  ON  VOIVODSHIPS  (cont.) </t>
  </si>
  <si>
    <t xml:space="preserve"> does not exist in the REGON register.</t>
  </si>
  <si>
    <t xml:space="preserve">   przeciwko życiu i zdrowiu </t>
  </si>
  <si>
    <t xml:space="preserve">     i bezpieczeństwu w komunikacji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</si>
  <si>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</si>
  <si>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</si>
  <si>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</si>
  <si>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</si>
  <si>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</si>
  <si>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</si>
  <si>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</si>
  <si>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</si>
  <si>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</si>
  <si>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Cost of products, goods and materials sold  in mln zl</t>
  </si>
  <si>
    <r>
      <rPr>
        <u/>
        <sz val="9"/>
        <color indexed="12"/>
        <rFont val="Arial"/>
        <family val="2"/>
        <charset val="238"/>
      </rPr>
      <t>CENY  DETALICZNE  WYBRANYCH  TOWARÓW  I  USŁUG  KONSUMPCYJNYCH
 </t>
    </r>
    <r>
      <rPr>
        <i/>
        <u/>
        <sz val="9"/>
        <color indexed="12"/>
        <rFont val="Arial"/>
        <family val="2"/>
        <charset val="238"/>
      </rPr>
      <t>RETAIL  PRICES  OF  SELECTED  CONSUMER  GOODS  AND  SERVICES</t>
    </r>
  </si>
  <si>
    <r>
      <t xml:space="preserve">BEZROBOTNI ZAREJESTROWANI BĘDĄCY W SZCZEGÓLNEJ SYTUACJI NA RYNKU PRACY
</t>
    </r>
    <r>
      <rPr>
        <i/>
        <u/>
        <sz val="9"/>
        <color indexed="12"/>
        <rFont val="Arial"/>
        <family val="2"/>
        <charset val="238"/>
      </rPr>
      <t>REGISTERED UNEMPLOYED PERSONS WITH A SPECIFIC SITUATION ON THE LABOUR MARKET</t>
    </r>
  </si>
  <si>
    <t xml:space="preserve">  a End of period.  b See methodological notes item 1.  c In the REGON register; excluding persons tending private farms in agriculture.  d See methodological notes item 4.  e Declaring during a month. </t>
  </si>
  <si>
    <t xml:space="preserve">  a  See general notes item 11.</t>
  </si>
  <si>
    <r>
      <t xml:space="preserve">  </t>
    </r>
    <r>
      <rPr>
        <i/>
        <sz val="8"/>
        <rFont val="Arial"/>
        <family val="2"/>
        <charset val="238"/>
      </rPr>
      <t>a</t>
    </r>
    <r>
      <rPr>
        <sz val="8"/>
        <rFont val="Arial"/>
        <family val="2"/>
        <charset val="238"/>
      </rPr>
      <t xml:space="preserve">  Patrz uwagi ogólne pkt 11.</t>
    </r>
  </si>
  <si>
    <r>
      <t xml:space="preserve">TABL.3.   </t>
    </r>
    <r>
      <rPr>
        <b/>
        <sz val="10"/>
        <rFont val="Arial"/>
        <family val="2"/>
        <charset val="238"/>
      </rPr>
      <t>PRACUJĄCY  W  SEKTORZE  PRZEDSIĘBIORSTW</t>
    </r>
  </si>
  <si>
    <t xml:space="preserve">               EMPLOYED  PERSONS  IN  ENTERPRISE  SECTOR</t>
  </si>
  <si>
    <r>
      <t xml:space="preserve">TABL.3.  </t>
    </r>
    <r>
      <rPr>
        <b/>
        <sz val="10"/>
        <rFont val="Arial"/>
        <family val="2"/>
        <charset val="238"/>
      </rPr>
      <t xml:space="preserve"> PRACUJĄCY  W  SEKTORZE  PRZEDSIĘBIORSTW  (cd.)</t>
    </r>
  </si>
  <si>
    <t>EMPLOYED  PERSONS  IN  ENTERPRISE  SECTOR  (cont.)</t>
  </si>
  <si>
    <r>
      <t xml:space="preserve">TABL.3.  </t>
    </r>
    <r>
      <rPr>
        <b/>
        <sz val="10"/>
        <rFont val="Arial"/>
        <family val="2"/>
        <charset val="238"/>
      </rPr>
      <t xml:space="preserve"> PRACUJĄCY  W  SEKTORZE  PRZEDSIĘBIORSTW  (dok.)</t>
    </r>
  </si>
  <si>
    <t xml:space="preserve">                EMPLOYED  PERSONS  IN  ENTERPRISE  SECTOR  (cont.)</t>
  </si>
  <si>
    <t xml:space="preserve">  a  See methodological notes item 4.   b As of the end of a month ending a quarter. </t>
  </si>
  <si>
    <t xml:space="preserve">  Ź r ó d ł o: dane Ministerstwa Rodziny, Pracy i Polityki Społecznej.</t>
  </si>
  <si>
    <t xml:space="preserve">  S o u r c e: data of the Ministry of Family, Labour and Social Policy.</t>
  </si>
  <si>
    <t xml:space="preserve">  a The division by categories may indicate one person more than once; see methodological notes item 4.  </t>
  </si>
  <si>
    <t xml:space="preserve">  a  Including post-secondary education. </t>
  </si>
  <si>
    <t xml:space="preserve">               AND  WORK  SENIORITY </t>
  </si>
  <si>
    <t>               REGISTERED  UNEMPLOYED  PERSONS  BY  EDUCATIONAL  LEVEL,  AGE,  DURATION  OF  UNEMPLOYMENT  </t>
  </si>
  <si>
    <t>              POZOSTAWANIA  BEZ  PRACY  I  STAŻU  PRACY  (dok.)</t>
  </si>
  <si>
    <t xml:space="preserve">  a  From the date of registering in a labour office.  b  Intervals were shifted upward.  </t>
  </si>
  <si>
    <t xml:space="preserve">  a  See methodological notes item 5.  b  Persons aged 15-74. </t>
  </si>
  <si>
    <t xml:space="preserve">  a  See methodological notes item 5.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</si>
  <si>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</si>
  <si>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</si>
  <si>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</si>
  <si>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</si>
  <si>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</si>
  <si>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</si>
  <si>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</si>
  <si>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</si>
  <si>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rFont val="Arial"/>
        <family val="2"/>
        <charset val="238"/>
      </rPr>
      <t>a</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</si>
  <si>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</si>
  <si>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</si>
  <si>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</si>
  <si>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</si>
  <si>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</si>
  <si>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t xml:space="preserve">  a  See general notes item 9.2 and methodological notes  item 13.  b  Including liabilities with maturity of up to 1 year, apart from delivieries and services; excluding special funds.  c  Regardless the maturity date.</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</si>
  <si>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</si>
  <si>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  </t>
    </r>
    <r>
      <rPr>
        <i/>
        <sz val="8"/>
        <rFont val="Arial"/>
        <family val="2"/>
        <charset val="238"/>
      </rPr>
      <t>a</t>
    </r>
    <r>
      <rPr>
        <sz val="8"/>
        <rFont val="Arial"/>
        <family val="2"/>
        <charset val="238"/>
      </rPr>
      <t xml:space="preserve">  Ceny bieżące bez VAT.</t>
    </r>
  </si>
  <si>
    <t xml:space="preserve">  a  Current prices excluding VAT.</t>
  </si>
  <si>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</si>
  <si>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t xml:space="preserve">  a  See methodological notes item 19. </t>
  </si>
  <si>
    <t xml:space="preserve">  a  See methodological notes item 19.</t>
  </si>
  <si>
    <r>
      <rPr>
        <sz val="10"/>
        <rFont val="Arial"/>
        <family val="2"/>
        <charset val="238"/>
      </rPr>
      <t>TABL. 25.</t>
    </r>
    <r>
      <rPr>
        <b/>
        <sz val="10"/>
        <rFont val="Arial"/>
        <family val="2"/>
        <charset val="238"/>
      </rPr>
      <t xml:space="preserve"> SKUP  WAŻNIEJSZYCH  PRODUKTÓW  ROLNYCH </t>
    </r>
  </si>
  <si>
    <t xml:space="preserve">  U w a g a . Patrz uwagi ogólne pkt 9.3.</t>
  </si>
  <si>
    <t xml:space="preserve">  N o t e. See general notes item 9.3.</t>
  </si>
  <si>
    <t xml:space="preserve">  a  Data include cattle, calves, pigs, sheep, horses and poultry.  </t>
  </si>
  <si>
    <t>PRZEMYSŁ  I  BUDOWNICTWO</t>
  </si>
  <si>
    <t>INDUSTRY  AND  CONSTRUCTION</t>
  </si>
  <si>
    <r>
      <t xml:space="preserve">  </t>
    </r>
    <r>
      <rPr>
        <i/>
        <sz val="8"/>
        <rFont val="Arial"/>
        <family val="2"/>
        <charset val="238"/>
      </rPr>
      <t xml:space="preserve">a  </t>
    </r>
    <r>
      <rPr>
        <sz val="8"/>
        <rFont val="Arial"/>
        <family val="2"/>
        <charset val="238"/>
      </rPr>
      <t xml:space="preserve">Obejmują mięso, tłuszcze, podroby oraz części niejadalne (odpadki); ubój przemysłowy; w wadze poubojowej ciepłej.  </t>
    </r>
    <r>
      <rPr>
        <i/>
        <sz val="8"/>
        <rFont val="Arial"/>
        <family val="2"/>
        <charset val="238"/>
      </rPr>
      <t xml:space="preserve">b  </t>
    </r>
    <r>
      <rPr>
        <sz val="8"/>
        <rFont val="Arial"/>
        <family val="2"/>
        <charset val="238"/>
      </rPr>
      <t>W tym kiełbasy; bez drobiowych.</t>
    </r>
    <r>
      <rPr>
        <i/>
        <sz val="8"/>
        <rFont val="Arial"/>
        <family val="2"/>
        <charset val="238"/>
      </rPr>
      <t xml:space="preserve"> </t>
    </r>
  </si>
  <si>
    <r>
      <rPr>
        <sz val="10"/>
        <rFont val="Arial"/>
        <family val="2"/>
        <charset val="238"/>
      </rPr>
      <t xml:space="preserve">TABL. 27. </t>
    </r>
    <r>
      <rPr>
        <b/>
        <sz val="10"/>
        <rFont val="Arial"/>
        <family val="2"/>
        <charset val="238"/>
      </rPr>
      <t xml:space="preserve"> PRODUKCJA  WAŻNIEJSZYCH  WYROBÓW  WEDŁUG  PKWiU</t>
    </r>
  </si>
  <si>
    <t xml:space="preserve">  a  With fat content more than 6% of mass, non-condensed and non-sweeted (including cream forwarded for further processing).</t>
  </si>
  <si>
    <r>
      <rPr>
        <sz val="10"/>
        <rFont val="Arial"/>
        <family val="2"/>
        <charset val="238"/>
      </rPr>
      <t xml:space="preserve">TABL. 27. </t>
    </r>
    <r>
      <rPr>
        <b/>
        <sz val="10"/>
        <rFont val="Arial"/>
        <family val="2"/>
        <charset val="238"/>
      </rPr>
      <t xml:space="preserve"> PRODUKCJA  WAŻNIEJSZYCH  WYROBÓW  WEDŁUG  PKWiU </t>
    </r>
    <r>
      <rPr>
        <b/>
        <vertAlign val="superscript"/>
        <sz val="10"/>
        <rFont val="Arial"/>
        <family val="2"/>
        <charset val="238"/>
      </rPr>
      <t xml:space="preserve"> </t>
    </r>
    <r>
      <rPr>
        <b/>
        <sz val="10"/>
        <rFont val="Arial"/>
        <family val="2"/>
        <charset val="238"/>
      </rPr>
      <t>(dok.)</t>
    </r>
  </si>
  <si>
    <t xml:space="preserve">  a Including rubber footwear.  b  In basic forms.  c  Including their frames and thresholds.  d  Of a kind used for concrete aggregates; </t>
  </si>
  <si>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</si>
  <si>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of the enterprise and in its organization.</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</si>
  <si>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</si>
  <si>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t xml:space="preserve">Koszt własny sprzedanych produktów, towarów i materiałów w mln zł </t>
  </si>
  <si>
    <t xml:space="preserve">  a  See general notes item 9.2 and methodological notes item 14.   </t>
  </si>
  <si>
    <t xml:space="preserve">  a  See general notes item 9.2 and methodological notes item 12.</t>
  </si>
  <si>
    <t xml:space="preserve">  a  See general notes item 9.2 end methodological notes item 14.   </t>
  </si>
  <si>
    <t xml:space="preserve">  a  See general notes item 9.2  and methodological notes item 9.   b  Of total, section respectively.</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</si>
  <si>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</si>
  <si>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</si>
  <si>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</si>
  <si>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t xml:space="preserve">  a  See methodological notes item 20; indices are calculated on the basis of value at current prices.  </t>
  </si>
  <si>
    <r>
      <rPr>
        <sz val="10"/>
        <rFont val="Arial"/>
        <family val="2"/>
        <charset val="238"/>
      </rPr>
      <t xml:space="preserve">TABL. 22. </t>
    </r>
    <r>
      <rPr>
        <b/>
        <sz val="10"/>
        <rFont val="Arial"/>
        <family val="2"/>
        <charset val="238"/>
      </rPr>
      <t xml:space="preserve"> NAKŁADY  INWESTYCYJNE</t>
    </r>
    <r>
      <rPr>
        <b/>
        <vertAlign val="superscript"/>
        <sz val="10"/>
        <rFont val="Arial"/>
        <family val="2"/>
        <charset val="238"/>
      </rPr>
      <t>a</t>
    </r>
    <r>
      <rPr>
        <b/>
        <sz val="10"/>
        <rFont val="Arial"/>
        <family val="2"/>
        <charset val="238"/>
      </rPr>
      <t xml:space="preserve">  (dok.)</t>
    </r>
  </si>
  <si>
    <r>
      <t xml:space="preserve">TABL. 31.  </t>
    </r>
    <r>
      <rPr>
        <b/>
        <sz val="10"/>
        <rFont val="Arial"/>
        <family val="2"/>
        <charset val="238"/>
      </rPr>
      <t>WSKAŹNIKI  KONIUNKTURY  GOSPODARCZEJ</t>
    </r>
    <r>
      <rPr>
        <b/>
        <i/>
        <vertAlign val="superscript"/>
        <sz val="10"/>
        <rFont val="Arial"/>
        <family val="2"/>
        <charset val="238"/>
      </rPr>
      <t>a</t>
    </r>
  </si>
  <si>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(cd.)</t>
    </r>
  </si>
  <si>
    <t>Return to list f tables</t>
  </si>
  <si>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(dok.)</t>
    </r>
  </si>
  <si>
    <t xml:space="preserve">PODMIOTY  GOSPODARKI  NARODOWEJ </t>
  </si>
  <si>
    <t xml:space="preserve">NATIONAL  ECONOMY  ENTITIES </t>
  </si>
  <si>
    <t>WYNIKI  BADAŃ  KONIUNKTURY</t>
  </si>
  <si>
    <t>BUSINESS  AND  CONSUMER  TENDENCY  SURVEYS</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</si>
  <si>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</si>
  <si>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t xml:space="preserve">  a  See methodological notes item 16.  b  See methodological notes item 15. </t>
  </si>
  <si>
    <t xml:space="preserve">  a  See general notes item 11.  b Index numbers are calculated on the basis of value at current prices.</t>
  </si>
  <si>
    <t>#</t>
  </si>
  <si>
    <t>category by predominating kind of activity and according to its present organizational state. The dynamics of the retail sale result from, among others, change both in the predominating kind of activity</t>
  </si>
  <si>
    <t>Wytwarzanie i zaopatrywanie w energię</t>
  </si>
  <si>
    <t>Electricity, gas, steam and air conditioning</t>
  </si>
  <si>
    <t xml:space="preserve">    supply </t>
  </si>
  <si>
    <t xml:space="preserve">    77,22</t>
  </si>
  <si>
    <t xml:space="preserve">    74,21</t>
  </si>
  <si>
    <t xml:space="preserve">    74,78</t>
  </si>
  <si>
    <t xml:space="preserve">    66,60</t>
  </si>
  <si>
    <t xml:space="preserve">    92,25</t>
  </si>
  <si>
    <t xml:space="preserve">   218,95</t>
  </si>
  <si>
    <t xml:space="preserve">     5,30</t>
  </si>
  <si>
    <r>
      <rPr>
        <u/>
        <sz val="9"/>
        <color indexed="12"/>
        <rFont val="Arial"/>
        <family val="2"/>
        <charset val="238"/>
      </rPr>
      <t xml:space="preserve">WSKAŹNIKI  CEN  TOWARÓW  I  USŁUG  KONSUMPCYJNYCH 
</t>
    </r>
    <r>
      <rPr>
        <i/>
        <u/>
        <sz val="9"/>
        <color indexed="12"/>
        <rFont val="Arial"/>
        <family val="2"/>
        <charset val="238"/>
      </rPr>
      <t>PRICE  INDICES  OF  CONSUMER  GOODS  AND  SERVICES</t>
    </r>
  </si>
  <si>
    <t xml:space="preserve">tablic    </t>
  </si>
  <si>
    <t>wieprzowe bez kości - schab środkowy</t>
  </si>
  <si>
    <t>pork boneless - centre loin</t>
  </si>
  <si>
    <t xml:space="preserve">  a  See methological notes item 1.  b Number of live births minus deaths in a given period.  c  Infants less than 1 year old.  d  Per 1000 live births. </t>
  </si>
  <si>
    <t xml:space="preserve">XII                    2016=100 </t>
  </si>
  <si>
    <r>
      <rPr>
        <sz val="10"/>
        <rFont val="Arial"/>
        <family val="2"/>
        <charset val="238"/>
      </rPr>
      <t>TABL. 25.</t>
    </r>
    <r>
      <rPr>
        <b/>
        <sz val="10"/>
        <rFont val="Arial"/>
        <family val="2"/>
        <charset val="238"/>
      </rPr>
      <t xml:space="preserve"> SKUP  WAŻNIEJSZYCH  PRODUKTÓW  ROLNYCH  (dok.)</t>
    </r>
  </si>
  <si>
    <t>TABL.36</t>
  </si>
  <si>
    <t>103,8*</t>
  </si>
  <si>
    <r>
      <t>TABL.18.</t>
    </r>
    <r>
      <rPr>
        <b/>
        <sz val="10"/>
        <rFont val="Arial"/>
        <family val="2"/>
        <charset val="238"/>
      </rPr>
      <t xml:space="preserve"> CENY  DETALICZNE  WYBRANYCH  TOWARÓW  I  USŁUG  KONSUMPCYJNYCH </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</si>
  <si>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</si>
  <si>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(dok.)</t>
    </r>
  </si>
  <si>
    <r>
      <t>48478</t>
    </r>
    <r>
      <rPr>
        <i/>
        <vertAlign val="superscript"/>
        <sz val="9"/>
        <rFont val="Arial"/>
        <family val="2"/>
        <charset val="238"/>
      </rPr>
      <t>d</t>
    </r>
  </si>
  <si>
    <r>
      <t>43843</t>
    </r>
    <r>
      <rPr>
        <i/>
        <vertAlign val="superscript"/>
        <sz val="9"/>
        <rFont val="Arial"/>
        <family val="2"/>
        <charset val="238"/>
      </rPr>
      <t>d</t>
    </r>
  </si>
  <si>
    <r>
      <t>718</t>
    </r>
    <r>
      <rPr>
        <i/>
        <vertAlign val="superscript"/>
        <sz val="9"/>
        <rFont val="Arial"/>
        <family val="2"/>
        <charset val="238"/>
      </rPr>
      <t>d</t>
    </r>
  </si>
  <si>
    <r>
      <t>4052,19</t>
    </r>
    <r>
      <rPr>
        <vertAlign val="superscript"/>
        <sz val="9"/>
        <color indexed="8"/>
        <rFont val="Arial"/>
        <family val="2"/>
        <charset val="238"/>
      </rPr>
      <t>e</t>
    </r>
  </si>
  <si>
    <r>
      <rPr>
        <sz val="10"/>
        <rFont val="Arial"/>
        <family val="2"/>
        <charset val="238"/>
      </rPr>
      <t xml:space="preserve">TABL. 1. </t>
    </r>
    <r>
      <rPr>
        <b/>
        <sz val="10"/>
        <rFont val="Arial"/>
        <family val="2"/>
        <charset val="238"/>
      </rPr>
      <t xml:space="preserve"> WYBRANE  DANE  O  WOJEWÓDZTWIE </t>
    </r>
  </si>
  <si>
    <r>
      <t>Ludność</t>
    </r>
    <r>
      <rPr>
        <i/>
        <vertAlign val="superscript"/>
        <sz val="9"/>
        <rFont val="Arial"/>
        <family val="2"/>
        <charset val="238"/>
      </rPr>
      <t>ab</t>
    </r>
  </si>
  <si>
    <r>
      <rPr>
        <sz val="10"/>
        <rFont val="Arial"/>
        <family val="2"/>
        <charset val="238"/>
      </rPr>
      <t xml:space="preserve">TABL. 1. </t>
    </r>
    <r>
      <rPr>
        <b/>
        <sz val="10"/>
        <rFont val="Arial"/>
        <family val="2"/>
        <charset val="238"/>
      </rPr>
      <t> WYBRANE  DANE  O  WOJEWÓDZTWIE (cd.)</t>
    </r>
  </si>
  <si>
    <r>
      <t xml:space="preserve"> </t>
    </r>
    <r>
      <rPr>
        <i/>
        <sz val="8"/>
        <rFont val="Arial"/>
        <family val="2"/>
        <charset val="238"/>
      </rPr>
      <t> a</t>
    </r>
    <r>
      <rPr>
        <sz val="8"/>
        <rFont val="Arial"/>
        <family val="2"/>
        <charset val="238"/>
      </rPr>
      <t>  Dane narastające.</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</si>
  <si>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</si>
  <si>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</si>
  <si>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</si>
  <si>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Ludność</t>
    </r>
    <r>
      <rPr>
        <i/>
        <vertAlign val="superscript"/>
        <sz val="9"/>
        <rFont val="Arial"/>
        <family val="2"/>
        <charset val="238"/>
      </rPr>
      <t>b</t>
    </r>
  </si>
  <si>
    <r>
      <t>A</t>
    </r>
    <r>
      <rPr>
        <sz val="9"/>
        <rFont val="Arial"/>
        <family val="2"/>
        <charset val="238"/>
      </rPr>
      <t xml:space="preserve"> </t>
    </r>
  </si>
  <si>
    <r>
      <rPr>
        <sz val="10"/>
        <rFont val="Arial"/>
        <family val="2"/>
        <charset val="238"/>
      </rPr>
      <t>TABL. 6.</t>
    </r>
    <r>
      <rPr>
        <b/>
        <sz val="10"/>
        <rFont val="Arial"/>
        <family val="2"/>
        <charset val="238"/>
      </rPr>
      <t xml:space="preserve">   BEZROBOTNI  ZAREJESTROWANI  BĘDĄCY  W  SZCZEGÓLNEJ  SYTUACJI   NA  RYNKU  PRACY</t>
    </r>
    <r>
      <rPr>
        <i/>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</si>
  <si>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t>
    </r>
  </si>
  <si>
    <r>
      <t xml:space="preserve">  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</si>
  <si>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WEDŁUG  POZIOMU  WYKSZTAŁCENIA,  WIEKU,  CZASU  </t>
    </r>
  </si>
  <si>
    <r>
      <t>B</t>
    </r>
    <r>
      <rPr>
        <i/>
        <sz val="9"/>
        <rFont val="Arial"/>
        <family val="2"/>
        <charset val="238"/>
      </rPr>
      <t xml:space="preserve"> </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</si>
  <si>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a</t>
    </r>
    <r>
      <rPr>
        <i/>
        <vertAlign val="superscript"/>
        <sz val="10"/>
        <rFont val="Times New Roman"/>
        <family val="1"/>
        <charset val="238"/>
      </rPr>
      <t xml:space="preserve"> </t>
    </r>
  </si>
  <si>
    <r>
      <t xml:space="preserve">TABL. 12.   </t>
    </r>
    <r>
      <rPr>
        <b/>
        <sz val="10"/>
        <rFont val="Arial"/>
        <family val="2"/>
        <charset val="238"/>
      </rPr>
      <t>WYNIKI  FINANSOWE  PRZEDSIĘBIORSTW</t>
    </r>
    <r>
      <rPr>
        <b/>
        <i/>
        <vertAlign val="superscript"/>
        <sz val="10"/>
        <rFont val="Arial"/>
        <family val="2"/>
        <charset val="238"/>
      </rPr>
      <t xml:space="preserve">a </t>
    </r>
  </si>
  <si>
    <r>
      <t xml:space="preserve">TABL. 12.   </t>
    </r>
    <r>
      <rPr>
        <b/>
        <sz val="10"/>
        <rFont val="Arial"/>
        <family val="2"/>
        <charset val="238"/>
      </rPr>
      <t>WYNIKI  FINANSOWE  PRZEDSIĘBIORSTW</t>
    </r>
    <r>
      <rPr>
        <b/>
        <i/>
        <vertAlign val="superscript"/>
        <sz val="10"/>
        <rFont val="Arial"/>
        <family val="2"/>
        <charset val="238"/>
      </rPr>
      <t xml:space="preserve">a   </t>
    </r>
    <r>
      <rPr>
        <b/>
        <sz val="10"/>
        <rFont val="Arial"/>
        <family val="2"/>
        <charset val="238"/>
      </rPr>
      <t>(dok.)</t>
    </r>
  </si>
  <si>
    <r>
      <rPr>
        <sz val="10"/>
        <rFont val="Arial"/>
        <family val="2"/>
        <charset val="238"/>
      </rPr>
      <t>TABL. 16.</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t>
    </r>
  </si>
  <si>
    <r>
      <t>    elektryczną, gaz, parę wodną i gorącą  wodę</t>
    </r>
    <r>
      <rPr>
        <vertAlign val="superscript"/>
        <sz val="9"/>
        <rFont val="Arial"/>
        <family val="2"/>
        <charset val="238"/>
      </rPr>
      <t>∆</t>
    </r>
  </si>
  <si>
    <r>
      <t>    i odpadami; rekultywacja</t>
    </r>
    <r>
      <rPr>
        <i/>
        <vertAlign val="superscript"/>
        <sz val="9"/>
        <rFont val="Arial"/>
        <family val="2"/>
        <charset val="238"/>
      </rPr>
      <t>∆</t>
    </r>
    <r>
      <rPr>
        <sz val="9"/>
        <rFont val="Arial"/>
        <family val="2"/>
        <charset val="238"/>
      </rPr>
      <t xml:space="preserve"> </t>
    </r>
  </si>
  <si>
    <r>
      <t>TABL. 16.  </t>
    </r>
    <r>
      <rPr>
        <b/>
        <sz val="10"/>
        <rFont val="Arial"/>
        <family val="2"/>
        <charset val="238"/>
      </rPr>
      <t>AKTYWA  OBROTOWE  ORAZ  ZOBOWIĄZANIA  PRZEDSIĘBIORSTW   WEDŁUG  SEKCJI</t>
    </r>
    <r>
      <rPr>
        <b/>
        <i/>
        <vertAlign val="superscript"/>
        <sz val="10"/>
        <rFont val="Arial"/>
        <family val="2"/>
        <charset val="238"/>
      </rPr>
      <t>a</t>
    </r>
    <r>
      <rPr>
        <b/>
        <sz val="10"/>
        <rFont val="Arial"/>
        <family val="2"/>
        <charset val="238"/>
      </rPr>
      <t xml:space="preserve">   (dok.)</t>
    </r>
  </si>
  <si>
    <r>
      <t>Handel; naprawa pojazdów samochodowych</t>
    </r>
    <r>
      <rPr>
        <vertAlign val="superscript"/>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</si>
  <si>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</si>
  <si>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</si>
  <si>
    <r>
      <t>TABL. 17.  </t>
    </r>
    <r>
      <rPr>
        <b/>
        <sz val="11"/>
        <rFont val="Czcionka tekstu podstawowego"/>
        <charset val="238"/>
      </rPr>
      <t xml:space="preserve">WSKAŹNIKI  CEN  TOWARÓW  I  USŁUG  KONSUMPCYJNYCH </t>
    </r>
  </si>
  <si>
    <r>
      <rPr>
        <b/>
        <sz val="9"/>
        <rFont val="Arial"/>
        <family val="2"/>
        <charset val="238"/>
      </rPr>
      <t>A</t>
    </r>
    <r>
      <rPr>
        <sz val="9"/>
        <rFont val="Arial"/>
        <family val="2"/>
        <charset val="238"/>
      </rPr>
      <t xml:space="preserve"> – analogiczny okres roku poprzedniego = 100</t>
    </r>
  </si>
  <si>
    <r>
      <rPr>
        <sz val="10"/>
        <rFont val="Arial"/>
        <family val="2"/>
        <charset val="238"/>
      </rPr>
      <t>TABL. 21.</t>
    </r>
    <r>
      <rPr>
        <b/>
        <sz val="10"/>
        <rFont val="Arial"/>
        <family val="2"/>
        <charset val="238"/>
      </rPr>
      <t xml:space="preserve">  RELACJE  CEN  W  ROLNICTWIE</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</si>
  <si>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a</t>
    </r>
    <r>
      <rPr>
        <i/>
        <vertAlign val="superscript"/>
        <sz val="10"/>
        <rFont val="Times New Roman"/>
        <family val="1"/>
        <charset val="238"/>
      </rPr>
      <t xml:space="preserve">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</si>
  <si>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</si>
  <si>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t>
    </r>
    <r>
      <rPr>
        <i/>
        <sz val="8"/>
        <rFont val="Arial"/>
        <family val="2"/>
        <charset val="238"/>
      </rPr>
      <t>a</t>
    </r>
    <r>
      <rPr>
        <sz val="8"/>
        <rFont val="Arial"/>
        <family val="2"/>
        <charset val="238"/>
      </rPr>
      <t xml:space="preserve">  Łącznie z gumowym.  </t>
    </r>
    <r>
      <rPr>
        <i/>
        <sz val="8"/>
        <rFont val="Arial"/>
        <family val="2"/>
        <charset val="238"/>
      </rPr>
      <t>b</t>
    </r>
    <r>
      <rPr>
        <sz val="8"/>
        <rFont val="Arial"/>
        <family val="2"/>
        <charset val="238"/>
      </rPr>
      <t xml:space="preserve">  W formach podstawowych.  </t>
    </r>
    <r>
      <rPr>
        <i/>
        <sz val="8"/>
        <rFont val="Arial"/>
        <family val="2"/>
        <charset val="238"/>
      </rPr>
      <t xml:space="preserve">c </t>
    </r>
    <r>
      <rPr>
        <sz val="8"/>
        <rFont val="Arial"/>
        <family val="2"/>
        <charset val="238"/>
      </rPr>
      <t xml:space="preserve"> Łącznie z ich ościeżnicami i progami.  </t>
    </r>
    <r>
      <rPr>
        <i/>
        <sz val="8"/>
        <rFont val="Arial"/>
        <family val="2"/>
        <charset val="238"/>
      </rPr>
      <t xml:space="preserve">d  </t>
    </r>
    <r>
      <rPr>
        <sz val="8"/>
        <rFont val="Arial"/>
        <family val="2"/>
        <charset val="238"/>
      </rPr>
      <t>W rodzaju stosowanego jako</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</si>
  <si>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ab </t>
    </r>
  </si>
  <si>
    <r>
      <rPr>
        <i/>
        <sz val="8"/>
        <rFont val="Arial"/>
        <family val="2"/>
        <charset val="238"/>
      </rPr>
      <t>c</t>
    </r>
    <r>
      <rPr>
        <sz val="8"/>
        <rFont val="Arial"/>
        <family val="2"/>
        <charset val="238"/>
      </rPr>
      <t xml:space="preserve"> Bez podwykonawców.  </t>
    </r>
  </si>
  <si>
    <r>
      <rPr>
        <sz val="10"/>
        <rFont val="Arial"/>
        <family val="2"/>
        <charset val="238"/>
      </rPr>
      <t xml:space="preserve">TABL. 32. </t>
    </r>
    <r>
      <rPr>
        <b/>
        <sz val="10"/>
        <rFont val="Arial"/>
        <family val="2"/>
        <charset val="238"/>
      </rPr>
      <t xml:space="preserve">PRZESTĘPSTWA  STWIERDZONE  I  WSKAŹNIKI  WYKRYWALNOŚCI  SPRAWCÓW  </t>
    </r>
  </si>
  <si>
    <r>
      <t xml:space="preserve">     oraz samorządu terytorialnego</t>
    </r>
    <r>
      <rPr>
        <i/>
        <vertAlign val="superscript"/>
        <sz val="9"/>
        <rFont val="Arial"/>
        <family val="2"/>
        <charset val="238"/>
      </rPr>
      <t>b</t>
    </r>
    <r>
      <rPr>
        <sz val="9"/>
        <rFont val="Arial"/>
        <family val="2"/>
        <charset val="238"/>
      </rPr>
      <t xml:space="preserve">  </t>
    </r>
  </si>
  <si>
    <r>
      <t xml:space="preserve">   przeciwko obrotowi gospodarczemu</t>
    </r>
    <r>
      <rPr>
        <i/>
        <vertAlign val="superscript"/>
        <sz val="9"/>
        <rFont val="Arial"/>
        <family val="2"/>
        <charset val="238"/>
      </rPr>
      <t>c</t>
    </r>
    <r>
      <rPr>
        <sz val="9"/>
        <rFont val="Arial"/>
        <family val="2"/>
        <charset val="238"/>
      </rPr>
      <t xml:space="preserve"> </t>
    </r>
  </si>
  <si>
    <r>
      <t xml:space="preserve">   </t>
    </r>
    <r>
      <rPr>
        <sz val="9"/>
        <rFont val="Arial"/>
        <family val="2"/>
        <charset val="238"/>
      </rPr>
      <t>przeciwko obrotowi pieniędzmi i papierami wartościowymi</t>
    </r>
  </si>
  <si>
    <r>
      <t>        parę wodną i gorącą wodę</t>
    </r>
    <r>
      <rPr>
        <vertAlign val="superscript"/>
        <sz val="9"/>
        <rFont val="Arial"/>
        <family val="2"/>
        <charset val="238"/>
      </rPr>
      <t xml:space="preserve">Δ </t>
    </r>
  </si>
  <si>
    <r>
      <t>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</si>
  <si>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</si>
  <si>
    <r>
      <t>Zakwaterowanie i gastronomia</t>
    </r>
    <r>
      <rPr>
        <vertAlign val="superscript"/>
        <sz val="9"/>
        <rFont val="Arial"/>
        <family val="2"/>
        <charset val="238"/>
      </rPr>
      <t>∆</t>
    </r>
  </si>
  <si>
    <r>
      <t>Obsługa rynku nieruchomości</t>
    </r>
    <r>
      <rPr>
        <vertAlign val="superscript"/>
        <sz val="9"/>
        <rFont val="Arial"/>
        <family val="2"/>
        <charset val="238"/>
      </rPr>
      <t xml:space="preserve">∆  </t>
    </r>
  </si>
  <si>
    <r>
      <t>Administrowanie i działalność wspierająca</t>
    </r>
    <r>
      <rPr>
        <vertAlign val="superscript"/>
        <sz val="9"/>
        <rFont val="Arial"/>
        <family val="2"/>
        <charset val="238"/>
      </rPr>
      <t xml:space="preserve">∆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</si>
  <si>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</si>
  <si>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(dok.)</t>
    </r>
  </si>
  <si>
    <r>
      <t>Tarnowski</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</si>
  <si>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</si>
  <si>
    <r>
      <t xml:space="preserve">  a  </t>
    </r>
    <r>
      <rPr>
        <sz val="8"/>
        <rFont val="Arial"/>
        <family val="2"/>
        <charset val="238"/>
      </rPr>
      <t xml:space="preserve">Szacowanej na koniec każdego miesiąca. </t>
    </r>
  </si>
  <si>
    <r>
      <t xml:space="preserve">  </t>
    </r>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</si>
  <si>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 xml:space="preserve">ab </t>
    </r>
    <r>
      <rPr>
        <b/>
        <sz val="10"/>
        <rFont val="Arial"/>
        <family val="2"/>
        <charset val="238"/>
      </rPr>
      <t xml:space="preserve"> (dok.)</t>
    </r>
  </si>
  <si>
    <t>XII 2017</t>
  </si>
  <si>
    <r>
      <t xml:space="preserve"> </t>
    </r>
    <r>
      <rPr>
        <i/>
        <sz val="8"/>
        <rFont val="Arial"/>
        <family val="2"/>
        <charset val="238"/>
      </rPr>
      <t xml:space="preserve"> a</t>
    </r>
    <r>
      <rPr>
        <sz val="8"/>
        <rFont val="Arial"/>
        <family val="2"/>
        <charset val="238"/>
      </rPr>
      <t xml:space="preserve">  Patrz uwagi ogólne pkt 11.</t>
    </r>
  </si>
  <si>
    <r>
      <t xml:space="preserve">  </t>
    </r>
    <r>
      <rPr>
        <i/>
        <sz val="8"/>
        <rFont val="Arial"/>
        <family val="2"/>
        <charset val="238"/>
      </rPr>
      <t xml:space="preserve">a </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</si>
  <si>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t> </t>
    </r>
    <r>
      <rPr>
        <i/>
        <sz val="8"/>
        <rFont val="Arial"/>
        <family val="2"/>
        <charset val="238"/>
      </rPr>
      <t xml:space="preserve"> a</t>
    </r>
    <r>
      <rPr>
        <sz val="8"/>
        <rFont val="Arial"/>
        <family val="2"/>
        <charset val="238"/>
      </rPr>
      <t xml:space="preserve">  Obejmuje bydło, cielęta, trzodę chlewną, owce, konie i drób.          </t>
    </r>
  </si>
  <si>
    <r>
      <t xml:space="preserve"> </t>
    </r>
    <r>
      <rPr>
        <i/>
        <sz val="8"/>
        <rFont val="Arial"/>
        <family val="2"/>
        <charset val="238"/>
      </rPr>
      <t xml:space="preserve"> a</t>
    </r>
    <r>
      <rPr>
        <sz val="8"/>
        <rFont val="Arial"/>
        <family val="2"/>
        <charset val="238"/>
      </rPr>
      <t xml:space="preserve">  O zawartości tłuszczu większej niż 6% masy, niezagęszczona i niesłodzona (łącznie ze śmietaną przerzutową do dalszej produkcji). </t>
    </r>
  </si>
  <si>
    <r>
      <t>4271,51</t>
    </r>
    <r>
      <rPr>
        <vertAlign val="superscript"/>
        <sz val="9"/>
        <rFont val="Arial"/>
        <family val="2"/>
        <charset val="238"/>
      </rPr>
      <t>e</t>
    </r>
  </si>
  <si>
    <r>
      <t xml:space="preserve">  </t>
    </r>
    <r>
      <rPr>
        <i/>
        <sz val="8"/>
        <color indexed="63"/>
        <rFont val="Arial"/>
        <family val="2"/>
        <charset val="238"/>
      </rPr>
      <t>a</t>
    </r>
    <r>
      <rPr>
        <sz val="8"/>
        <color indexed="63"/>
        <rFont val="Times New Roman"/>
        <family val="1"/>
        <charset val="238"/>
      </rPr>
      <t xml:space="preserve">  </t>
    </r>
    <r>
      <rPr>
        <sz val="8"/>
        <color indexed="63"/>
        <rFont val="Arial"/>
        <family val="2"/>
        <charset val="238"/>
      </rPr>
      <t xml:space="preserve">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t>
    </r>
    <r>
      <rPr>
        <i/>
        <sz val="8"/>
        <color indexed="63"/>
        <rFont val="Arial"/>
        <family val="2"/>
        <charset val="238"/>
      </rPr>
      <t xml:space="preserve">d  </t>
    </r>
    <r>
      <rPr>
        <sz val="8"/>
        <color indexed="63"/>
        <rFont val="Arial"/>
        <family val="2"/>
        <charset val="238"/>
      </rPr>
      <t>Dotyczy wypłat z tytułu udziału w zysku i nadwyżce bilansowej 
w spółdzielniach oraz dodatkowych wynagrodzeń rocznych dla pracowników jednostek sfery budżetowej.  e  Dane dotyczą pełnej zbiorowości.</t>
    </r>
  </si>
  <si>
    <r>
      <rPr>
        <sz val="10"/>
        <rFont val="Arial"/>
        <family val="2"/>
        <charset val="238"/>
      </rPr>
      <t>TABL. 27</t>
    </r>
    <r>
      <rPr>
        <b/>
        <sz val="10"/>
        <rFont val="Arial"/>
        <family val="2"/>
        <charset val="238"/>
      </rPr>
      <t>.  PRODUKCJA  WAŻNIEJSZYCH  WYROBÓW  WEDŁUG  PKWiU  (cd.)</t>
    </r>
  </si>
  <si>
    <r>
      <t xml:space="preserve">MIESZKANIA
</t>
    </r>
    <r>
      <rPr>
        <i/>
        <u/>
        <sz val="9"/>
        <color indexed="12"/>
        <rFont val="Arial"/>
        <family val="2"/>
        <charset val="238"/>
      </rPr>
      <t>DWELLINGS</t>
    </r>
  </si>
  <si>
    <t xml:space="preserve">  a  Constant prices  (2015 average current prices); see general notes item 11.</t>
  </si>
  <si>
    <t xml:space="preserve">  U w a g a. Wskaźniki dynamiki (A,B) obliczono na podstawie danych w cenach stałych (średnie ceny bieżące z 2015 r.). </t>
  </si>
  <si>
    <t xml:space="preserve">XII 2017=100 </t>
  </si>
  <si>
    <t xml:space="preserve">III                    2017=100 </t>
  </si>
  <si>
    <t>105,2*</t>
  </si>
  <si>
    <t>105,1*</t>
  </si>
  <si>
    <t xml:space="preserve">               RETAIL  PRICES  OF  SELECTED  CONSUMER  GOODS AND  SERVICES  (cont.)</t>
  </si>
  <si>
    <t xml:space="preserve">                 REGISTERED  UNEMPLOYED  PERSONS  AND  JOB  OFFERS  IN  2018</t>
  </si>
  <si>
    <t xml:space="preserve">                 REGISTERED  UNEMPLOYED  PERSONS  BY  AGE  IN  2018</t>
  </si>
  <si>
    <t xml:space="preserve">                REGISTERED  UNEMPLOYED  PERSONS  BY  EDUCATIONAL  LEVEL  IN  2018</t>
  </si>
  <si>
    <t>TABL.40</t>
  </si>
  <si>
    <t>TABL.42CZ.1</t>
  </si>
  <si>
    <t>TABL.42CZ.2</t>
  </si>
  <si>
    <t>–</t>
  </si>
  <si>
    <t>I–VI</t>
  </si>
  <si>
    <t>I–II</t>
  </si>
  <si>
    <t>I–III</t>
  </si>
  <si>
    <t>I–IV</t>
  </si>
  <si>
    <t>I–V</t>
  </si>
  <si>
    <t>I–VII</t>
  </si>
  <si>
    <t>I–VIII</t>
  </si>
  <si>
    <t>I–IX</t>
  </si>
  <si>
    <t>I–X</t>
  </si>
  <si>
    <t>I–XI</t>
  </si>
  <si>
    <t xml:space="preserve">  a  See general notes item 9.2 and methodological notes item 10 – 12. </t>
  </si>
  <si>
    <t xml:space="preserve">  a  See general notes item 9.2 and methodological notes item 10 – 12.  b  Income tax on legal and natural persons.</t>
  </si>
  <si>
    <t xml:space="preserve">  a  See general notes item 9.2 and methodological notes item 10 – 12.</t>
  </si>
  <si>
    <r>
      <t>88,8</t>
    </r>
    <r>
      <rPr>
        <vertAlign val="superscript"/>
        <sz val="9"/>
        <rFont val="Arial"/>
        <family val="2"/>
        <charset val="238"/>
      </rPr>
      <t>e</t>
    </r>
  </si>
  <si>
    <t>-0,0</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</si>
  <si>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</si>
  <si>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</si>
  <si>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</si>
  <si>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t>1122,3*</t>
  </si>
  <si>
    <t>III 2018</t>
  </si>
  <si>
    <r>
      <rPr>
        <i/>
        <sz val="8"/>
        <rFont val="Arial"/>
        <family val="2"/>
        <charset val="238"/>
      </rPr>
      <t xml:space="preserve">  a </t>
    </r>
    <r>
      <rPr>
        <sz val="8"/>
        <rFont val="Arial"/>
        <family val="2"/>
        <charset val="238"/>
      </rPr>
      <t>Ceny stałe (średnie ceny bieżące z 2015 r.);  patrz uwagi ogólne pkt 11.</t>
    </r>
  </si>
  <si>
    <r>
      <rPr>
        <sz val="10"/>
        <rFont val="Arial"/>
        <family val="2"/>
        <charset val="238"/>
      </rPr>
      <t xml:space="preserve">TABL. 23.  </t>
    </r>
    <r>
      <rPr>
        <b/>
        <sz val="10"/>
        <rFont val="Arial"/>
        <family val="2"/>
        <charset val="238"/>
      </rPr>
      <t xml:space="preserve">  MIESZKANIA</t>
    </r>
    <r>
      <rPr>
        <b/>
        <i/>
        <vertAlign val="superscript"/>
        <sz val="10"/>
        <rFont val="Arial"/>
        <family val="2"/>
        <charset val="238"/>
      </rPr>
      <t>a</t>
    </r>
    <r>
      <rPr>
        <b/>
        <sz val="10"/>
        <rFont val="Arial"/>
        <family val="2"/>
        <charset val="238"/>
      </rPr>
      <t xml:space="preserve"> </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</si>
  <si>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</si>
  <si>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</si>
  <si>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</si>
  <si>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SEKCJI </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</si>
  <si>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 xml:space="preserve">ab </t>
    </r>
    <r>
      <rPr>
        <b/>
        <sz val="10"/>
        <rFont val="Arial"/>
        <family val="2"/>
        <charset val="238"/>
      </rPr>
      <t xml:space="preserve"> W  REJESTRZE  REGON  WEDŁUG  SEKCJI  (dok.)</t>
    </r>
  </si>
  <si>
    <t xml:space="preserve">  a  Accrued data.</t>
  </si>
  <si>
    <r>
      <t xml:space="preserve">  </t>
    </r>
    <r>
      <rPr>
        <i/>
        <sz val="8"/>
        <rFont val="Arial"/>
        <family val="2"/>
        <charset val="238"/>
      </rPr>
      <t xml:space="preserve">a </t>
    </r>
    <r>
      <rPr>
        <sz val="8"/>
        <rFont val="Arial"/>
        <family val="2"/>
        <charset val="238"/>
      </rPr>
      <t> Patrz wyjaśnienia metodologiczne pkt 25.  </t>
    </r>
    <r>
      <rPr>
        <i/>
        <sz val="8"/>
        <rFont val="Arial"/>
        <family val="2"/>
        <charset val="238"/>
      </rPr>
      <t xml:space="preserve">b </t>
    </r>
    <r>
      <rPr>
        <sz val="8"/>
        <rFont val="Arial"/>
        <family val="2"/>
        <charset val="238"/>
      </rPr>
      <t xml:space="preserve">Wskaźniki dynamiki obliczono na podstawie wartości w cenach bieżących.  </t>
    </r>
    <r>
      <rPr>
        <i/>
        <sz val="8"/>
        <rFont val="Arial"/>
        <family val="2"/>
        <charset val="238"/>
      </rPr>
      <t>c</t>
    </r>
    <r>
      <rPr>
        <sz val="8"/>
        <rFont val="Arial"/>
        <family val="2"/>
        <charset val="238"/>
      </rPr>
      <t xml:space="preserve">  Patrz wyjaśnienia metodologiczne pkt 21. </t>
    </r>
  </si>
  <si>
    <t xml:space="preserve">  a  See methodological notes item 25.  b  Index numbers are calculated on the basis of value at current prices.  c  See methodological notes item 21.</t>
  </si>
  <si>
    <t xml:space="preserve">  a  Patrz wyjaśnienia metodologiczne pkt 4.  b  W ciągu miesiąca.   </t>
  </si>
  <si>
    <t xml:space="preserve">  a  W podziale na kategorie bezrobotnych 1 osoba może być wykazana więcej niż jeden raz; patrz wyjaśnienia metodologiczne pkt 4.  </t>
  </si>
  <si>
    <t>X–XII</t>
  </si>
  <si>
    <t>IV–VI</t>
  </si>
  <si>
    <t>VII–IX</t>
  </si>
  <si>
    <r>
      <t xml:space="preserve">  </t>
    </r>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</si>
  <si>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r>
      <rPr>
        <sz val="10"/>
        <rFont val="Arial"/>
        <family val="2"/>
        <charset val="238"/>
      </rPr>
      <t>TABL. 9.</t>
    </r>
    <r>
      <rPr>
        <b/>
        <sz val="10"/>
        <rFont val="Arial"/>
        <family val="2"/>
        <charset val="238"/>
      </rPr>
      <t xml:space="preserve">  BEZROBOCIE  – na podstawie  BAEL</t>
    </r>
    <r>
      <rPr>
        <i/>
        <vertAlign val="superscript"/>
        <sz val="10"/>
        <rFont val="Arial"/>
        <family val="2"/>
        <charset val="238"/>
      </rPr>
      <t>a</t>
    </r>
  </si>
  <si>
    <r>
      <t xml:space="preserve">  a  </t>
    </r>
    <r>
      <rPr>
        <sz val="8"/>
        <rFont val="Arial"/>
        <family val="2"/>
        <charset val="238"/>
      </rPr>
      <t>Patrz wyjaśnienia metodologiczne pkt 8.</t>
    </r>
    <r>
      <rPr>
        <i/>
        <sz val="8"/>
        <rFont val="Arial"/>
        <family val="2"/>
        <charset val="238"/>
      </rPr>
      <t xml:space="preserve">  b  </t>
    </r>
    <r>
      <rPr>
        <sz val="8"/>
        <rFont val="Arial"/>
        <family val="2"/>
        <charset val="238"/>
      </rPr>
      <t xml:space="preserve">Przeciętna miesięczna. </t>
    </r>
  </si>
  <si>
    <r>
      <t xml:space="preserve">  </t>
    </r>
    <r>
      <rPr>
        <i/>
        <sz val="8"/>
        <rFont val="Arial"/>
        <family val="2"/>
        <charset val="238"/>
      </rPr>
      <t>a</t>
    </r>
    <r>
      <rPr>
        <sz val="8"/>
        <rFont val="Arial"/>
        <family val="2"/>
        <charset val="238"/>
      </rPr>
      <t xml:space="preserve">  Patrz uwagi ogólne pkt 9.2 oraz wyjaśnienia metodologiczne pkt 10 – 12.</t>
    </r>
  </si>
  <si>
    <r>
      <t xml:space="preserve">  </t>
    </r>
    <r>
      <rPr>
        <i/>
        <sz val="8"/>
        <rFont val="Arial"/>
        <family val="2"/>
        <charset val="238"/>
      </rPr>
      <t>a</t>
    </r>
    <r>
      <rPr>
        <sz val="8"/>
        <rFont val="Arial"/>
        <family val="2"/>
        <charset val="238"/>
      </rPr>
      <t xml:space="preserve">  Patrz uwagi ogólne pkt 9.2 oraz wyjaśnienia metodologiczne pkt 10 – 12.  </t>
    </r>
    <r>
      <rPr>
        <i/>
        <sz val="8"/>
        <rFont val="Arial"/>
        <family val="2"/>
        <charset val="238"/>
      </rPr>
      <t>b</t>
    </r>
    <r>
      <rPr>
        <sz val="8"/>
        <rFont val="Arial"/>
        <family val="2"/>
        <charset val="238"/>
      </rPr>
      <t xml:space="preserve">  Podatek dochodowy od osób prawnych i fizycznych. </t>
    </r>
  </si>
  <si>
    <r>
      <t xml:space="preserve">  </t>
    </r>
    <r>
      <rPr>
        <i/>
        <sz val="8"/>
        <rFont val="Arial"/>
        <family val="2"/>
        <charset val="238"/>
      </rPr>
      <t xml:space="preserve">a </t>
    </r>
    <r>
      <rPr>
        <sz val="8"/>
        <rFont val="Arial"/>
        <family val="2"/>
        <charset val="238"/>
      </rPr>
      <t xml:space="preserve">Stan w końcu okresu. </t>
    </r>
    <r>
      <rPr>
        <i/>
        <sz val="8"/>
        <rFont val="Arial"/>
        <family val="2"/>
        <charset val="238"/>
      </rPr>
      <t xml:space="preserve"> b </t>
    </r>
    <r>
      <rPr>
        <sz val="8"/>
        <rFont val="Arial"/>
        <family val="2"/>
        <charset val="238"/>
      </rPr>
      <t xml:space="preserve">Patrz wyjaśnienia metogologiczne pkt. 1.  </t>
    </r>
    <r>
      <rPr>
        <i/>
        <sz val="8"/>
        <rFont val="Arial"/>
        <family val="2"/>
        <charset val="238"/>
      </rPr>
      <t xml:space="preserve">c </t>
    </r>
    <r>
      <rPr>
        <sz val="8"/>
        <rFont val="Arial"/>
        <family val="2"/>
        <charset val="238"/>
      </rPr>
      <t xml:space="preserve">W rejestrze REGON; bez osób prowadzących gospodarstwa indywidualne w rolnictwie. </t>
    </r>
    <r>
      <rPr>
        <i/>
        <sz val="8"/>
        <rFont val="Arial"/>
        <family val="2"/>
        <charset val="238"/>
      </rPr>
      <t xml:space="preserve"> d </t>
    </r>
    <r>
      <rPr>
        <sz val="8"/>
        <rFont val="Arial"/>
        <family val="2"/>
        <charset val="238"/>
      </rPr>
      <t xml:space="preserve">Patrz wyjaśnienia metodologiczne pkt. 4.  
</t>
    </r>
    <r>
      <rPr>
        <i/>
        <sz val="8"/>
        <rFont val="Arial"/>
        <family val="2"/>
        <charset val="238"/>
      </rPr>
      <t xml:space="preserve">e </t>
    </r>
    <r>
      <rPr>
        <sz val="8"/>
        <rFont val="Arial"/>
        <family val="2"/>
        <charset val="238"/>
      </rPr>
      <t>Zgłoszone w ciągu miesiąca.</t>
    </r>
  </si>
  <si>
    <r>
      <t xml:space="preserve"> </t>
    </r>
    <r>
      <rPr>
        <i/>
        <sz val="8"/>
        <rFont val="Arial"/>
        <family val="2"/>
        <charset val="238"/>
      </rPr>
      <t xml:space="preserve"> 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</si>
  <si>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</si>
  <si>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10 – 12.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</si>
  <si>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</si>
  <si>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</si>
  <si>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9.  </t>
    </r>
    <r>
      <rPr>
        <i/>
        <sz val="8"/>
        <rFont val="Arial"/>
        <family val="2"/>
        <charset val="238"/>
      </rPr>
      <t>b</t>
    </r>
    <r>
      <rPr>
        <sz val="8"/>
        <rFont val="Arial"/>
        <family val="2"/>
        <charset val="238"/>
      </rPr>
      <t xml:space="preserve">  Odpowiednio ogółem, sekcji.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</si>
  <si>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</si>
  <si>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</si>
  <si>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 xml:space="preserve">IV–VI </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</si>
  <si>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</si>
  <si>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</si>
  <si>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</si>
  <si>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</si>
  <si>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</si>
  <si>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</si>
  <si>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</si>
  <si>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</si>
  <si>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</si>
  <si>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</si>
  <si>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</si>
  <si>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r>
      <t xml:space="preserve">  </t>
    </r>
    <r>
      <rPr>
        <i/>
        <sz val="8"/>
        <rFont val="Arial"/>
        <family val="2"/>
        <charset val="238"/>
      </rPr>
      <t>a</t>
    </r>
    <r>
      <rPr>
        <sz val="8"/>
        <rFont val="Arial"/>
        <family val="2"/>
        <charset val="238"/>
      </rPr>
      <t xml:space="preserve">  W wadze poubojowej ciepłej; obejmuje bydło, cielęta, trzodę chlewną, owce, konie i drób. Miesięczne wskaźniki dynamiki podano w warunkach porównywalnych, tj. po zmianie od stycznia 2018 r. wskaźników przeliczeniowych.  </t>
    </r>
    <r>
      <rPr>
        <i/>
        <sz val="8"/>
        <rFont val="Arial"/>
        <family val="2"/>
        <charset val="238"/>
      </rPr>
      <t xml:space="preserve">b </t>
    </r>
    <r>
      <rPr>
        <sz val="8"/>
        <rFont val="Arial"/>
        <family val="2"/>
        <charset val="238"/>
      </rPr>
      <t>Patrz wyjaśnienia metodologiczne pkt 19.</t>
    </r>
  </si>
  <si>
    <t xml:space="preserve">  a  In post-slaugther warm weight; data include cattle, calves, pigs, sheep, horses and poultry. Monthly dynamics are given in comparable conditions, i.e. afterchange of conversion rates from January 2018.  b See methodological notes item 19.</t>
  </si>
  <si>
    <r>
      <t xml:space="preserve">  a  Patrz wyjaśnienia metodologiczne pkt 4.  </t>
    </r>
    <r>
      <rPr>
        <i/>
        <sz val="8"/>
        <rFont val="Arial"/>
        <family val="2"/>
        <charset val="238"/>
      </rPr>
      <t>b</t>
    </r>
    <r>
      <rPr>
        <sz val="8"/>
        <rFont val="Arial"/>
        <family val="2"/>
        <charset val="238"/>
      </rPr>
      <t xml:space="preserve">  Stan w końcu miesiąca kończącego kwartał.</t>
    </r>
  </si>
  <si>
    <r>
      <rPr>
        <sz val="10"/>
        <rFont val="Arial"/>
        <family val="2"/>
        <charset val="238"/>
      </rPr>
      <t xml:space="preserve">TABL. 8. </t>
    </r>
    <r>
      <rPr>
        <b/>
        <sz val="10"/>
        <rFont val="Arial"/>
        <family val="2"/>
        <charset val="238"/>
      </rPr>
      <t xml:space="preserve"> AKTYWNOŚĆ  EKONOMICZNA  LUDNOŚCI  W  WIEKU  15  LAT  I  WIĘCEJ  –  na  podstawie  BAEL</t>
    </r>
    <r>
      <rPr>
        <i/>
        <vertAlign val="superscript"/>
        <sz val="10"/>
        <rFont val="Arial"/>
        <family val="2"/>
        <charset val="238"/>
      </rPr>
      <t>a</t>
    </r>
  </si>
  <si>
    <r>
      <t xml:space="preserve">  </t>
    </r>
    <r>
      <rPr>
        <i/>
        <sz val="8"/>
        <rFont val="Arial"/>
        <family val="2"/>
        <charset val="238"/>
      </rPr>
      <t>a</t>
    </r>
    <r>
      <rPr>
        <sz val="8"/>
        <rFont val="Arial"/>
        <family val="2"/>
        <charset val="238"/>
      </rPr>
      <t xml:space="preserve">  Patrz wyjaśnienia metodologiczne pkt 5.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</si>
  <si>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</si>
  <si>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</si>
  <si>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</si>
  <si>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</si>
  <si>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</si>
  <si>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</si>
  <si>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</si>
  <si>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</si>
  <si>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</si>
  <si>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</si>
  <si>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</si>
  <si>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</si>
  <si>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</si>
  <si>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</si>
  <si>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</si>
  <si>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</si>
  <si>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</si>
  <si>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</si>
  <si>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</si>
  <si>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</si>
  <si>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Śmietana o zawartości tłuszczu 18% – za 200 g  </t>
  </si>
  <si>
    <t>Sour cream, fat content 18% – per 200 g</t>
  </si>
  <si>
    <t xml:space="preserve">Jaja kurze świeże – za 1 szt.  </t>
  </si>
  <si>
    <t>Hen eggs, fresh – per piece</t>
  </si>
  <si>
    <t xml:space="preserve">Masło świeże o zawartości tłuszczu ok. 82,5% – za 200 g  </t>
  </si>
  <si>
    <t>Fresh butter, fat content about 82.5% – per 200 g</t>
  </si>
  <si>
    <t>Spodnie (6-11 lat) z tkaniny typu jeans</t>
  </si>
  <si>
    <t>Trousers (aged 6-11), jeans type</t>
  </si>
  <si>
    <r>
      <t>Podkoszulek męski bawełniany, bez rękawa</t>
    </r>
    <r>
      <rPr>
        <i/>
        <vertAlign val="superscript"/>
        <sz val="9"/>
        <rFont val="Arial"/>
        <family val="2"/>
        <charset val="238"/>
      </rPr>
      <t>b</t>
    </r>
  </si>
  <si>
    <r>
      <rPr>
        <i/>
        <sz val="8"/>
        <rFont val="Arial"/>
        <family val="2"/>
        <charset val="238"/>
      </rPr>
      <t xml:space="preserve">  a</t>
    </r>
    <r>
      <rPr>
        <sz val="8"/>
        <rFont val="Arial"/>
        <family val="2"/>
        <charset val="238"/>
      </rPr>
      <t xml:space="preserve"> Z uwagi na zmianę reprezentanta objętego badaniem cen dane nie w pełni porównywalne z danymi z roku poprzedniego.  </t>
    </r>
    <r>
      <rPr>
        <i/>
        <sz val="8"/>
        <rFont val="Arial"/>
        <family val="2"/>
        <charset val="238"/>
      </rPr>
      <t>b</t>
    </r>
    <r>
      <rPr>
        <sz val="8"/>
        <rFont val="Arial"/>
        <family val="2"/>
        <charset val="238"/>
      </rPr>
      <t xml:space="preserve">  W 2017 r. – krótki rękaw.  </t>
    </r>
  </si>
  <si>
    <t xml:space="preserve">  a  Due to the changes of representative item covered by the price survey data not fully comparable to those published in the pevious year.  b  In 2017 – short sleeve.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</si>
  <si>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</si>
  <si>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</si>
  <si>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</si>
  <si>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</si>
  <si>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</si>
  <si>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</si>
  <si>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</si>
  <si>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</si>
  <si>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</si>
  <si>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</si>
  <si>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</si>
  <si>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</si>
  <si>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</si>
  <si>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</si>
  <si>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</si>
  <si>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</si>
  <si>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</si>
  <si>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</si>
  <si>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</si>
  <si>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</si>
  <si>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</si>
  <si>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</si>
  <si>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</si>
  <si>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</si>
  <si>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</si>
  <si>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</si>
  <si>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</si>
  <si>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</si>
  <si>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r>
      <rPr>
        <sz val="9"/>
        <rFont val="Arial"/>
        <family val="2"/>
        <charset val="238"/>
      </rPr>
      <t>Papierosy</t>
    </r>
    <r>
      <rPr>
        <i/>
        <sz val="9"/>
        <rFont val="Arial"/>
        <family val="2"/>
        <charset val="238"/>
      </rPr>
      <t xml:space="preserve"> </t>
    </r>
    <r>
      <rPr>
        <sz val="9"/>
        <rFont val="Arial"/>
        <family val="2"/>
        <charset val="238"/>
      </rPr>
      <t>– za 20 szt.</t>
    </r>
  </si>
  <si>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</si>
  <si>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</si>
  <si>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</si>
  <si>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</si>
  <si>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</si>
  <si>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</si>
  <si>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</si>
  <si>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r>
      <t>Zimna woda z miejskiej sieci wodociągowej  – za 1 m</t>
    </r>
    <r>
      <rPr>
        <i/>
        <vertAlign val="superscript"/>
        <sz val="9"/>
        <rFont val="Arial"/>
        <family val="2"/>
        <charset val="238"/>
      </rPr>
      <t xml:space="preserve">3 </t>
    </r>
  </si>
  <si>
    <t xml:space="preserve">Węgiel kamienny – za 1 t  </t>
  </si>
  <si>
    <t>Hard coal – per t</t>
  </si>
  <si>
    <r>
      <t>Ciepła woda – za 1 m</t>
    </r>
    <r>
      <rPr>
        <vertAlign val="superscript"/>
        <sz val="9"/>
        <rFont val="Arial"/>
        <family val="2"/>
        <charset val="238"/>
      </rPr>
      <t>3</t>
    </r>
    <r>
      <rPr>
        <sz val="9"/>
        <rFont val="Arial"/>
        <family val="2"/>
        <charset val="238"/>
      </rPr>
      <t xml:space="preserve"> </t>
    </r>
  </si>
  <si>
    <r>
      <t>Centralne ogrzewanie lokali mieszkalnych – za 1 m</t>
    </r>
    <r>
      <rPr>
        <vertAlign val="superscript"/>
        <sz val="9"/>
        <rFont val="Arial"/>
        <family val="2"/>
        <charset val="238"/>
      </rPr>
      <t xml:space="preserve">2 </t>
    </r>
  </si>
  <si>
    <r>
      <t>Firanka syntetyczna</t>
    </r>
    <r>
      <rPr>
        <i/>
        <vertAlign val="superscript"/>
        <sz val="9"/>
        <color indexed="8"/>
        <rFont val="Arial"/>
        <family val="2"/>
        <charset val="238"/>
      </rPr>
      <t>a</t>
    </r>
    <r>
      <rPr>
        <sz val="9"/>
        <color indexed="8"/>
        <rFont val="Arial"/>
        <family val="2"/>
        <charset val="238"/>
      </rPr>
      <t>, szer. 140–280 cm – za 1 m</t>
    </r>
    <r>
      <rPr>
        <sz val="9"/>
        <color indexed="8"/>
        <rFont val="Arial"/>
        <family val="2"/>
        <charset val="238"/>
      </rPr>
      <t xml:space="preserve">  </t>
    </r>
  </si>
  <si>
    <t>Kuchnia mikrofalowa o poj. 16–20 l</t>
  </si>
  <si>
    <t>Microwave oven, capacity 16–20 l</t>
  </si>
  <si>
    <t>Talerz głęboki porcelanowy ø 22–24 cm, dekorowany</t>
  </si>
  <si>
    <t>Porcelain soup plate ø 22–24 cm, decorated</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</si>
  <si>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</si>
  <si>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</si>
  <si>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</si>
  <si>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</si>
  <si>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</si>
  <si>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</si>
  <si>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</si>
  <si>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</si>
  <si>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r>
      <t>Mydło toaletowe</t>
    </r>
    <r>
      <rPr>
        <i/>
        <vertAlign val="superscript"/>
        <sz val="9"/>
        <rFont val="Arial"/>
        <family val="2"/>
        <charset val="238"/>
      </rPr>
      <t>c</t>
    </r>
    <r>
      <rPr>
        <sz val="9"/>
        <rFont val="Arial"/>
        <family val="2"/>
        <charset val="238"/>
      </rPr>
      <t xml:space="preserve"> – za 90 g</t>
    </r>
    <r>
      <rPr>
        <vertAlign val="superscript"/>
        <sz val="9"/>
        <rFont val="Arial"/>
        <family val="2"/>
        <charset val="238"/>
      </rPr>
      <t xml:space="preserve"> </t>
    </r>
    <r>
      <rPr>
        <sz val="9"/>
        <rFont val="Arial"/>
        <family val="2"/>
        <charset val="238"/>
      </rPr>
      <t xml:space="preserve"> </t>
    </r>
  </si>
  <si>
    <t xml:space="preserve">Pasta do zębów – za 100 ml  </t>
  </si>
  <si>
    <t>Tooth-paste – per 100 ml</t>
  </si>
  <si>
    <r>
      <t xml:space="preserve">  </t>
    </r>
    <r>
      <rPr>
        <i/>
        <sz val="8"/>
        <color indexed="8"/>
        <rFont val="Arial"/>
        <family val="2"/>
        <charset val="238"/>
      </rPr>
      <t>a</t>
    </r>
    <r>
      <rPr>
        <sz val="8"/>
        <color indexed="8"/>
        <rFont val="Arial"/>
        <family val="2"/>
        <charset val="238"/>
      </rPr>
      <t xml:space="preserve"> W 2017 r. – szer. 300 cm.  </t>
    </r>
    <r>
      <rPr>
        <i/>
        <sz val="8"/>
        <color indexed="8"/>
        <rFont val="Arial"/>
        <family val="2"/>
        <charset val="238"/>
      </rPr>
      <t>b</t>
    </r>
    <r>
      <rPr>
        <sz val="8"/>
        <color indexed="8"/>
        <rFont val="Arial"/>
        <family val="2"/>
        <charset val="238"/>
      </rPr>
      <t xml:space="preserve">  Z uwagi na zmianę reprezentanta objętego badaniem cen dane nie w pełni porównywalne z danymi z roku poprzedniego.  </t>
    </r>
    <r>
      <rPr>
        <i/>
        <sz val="8"/>
        <color indexed="8"/>
        <rFont val="Arial"/>
        <family val="2"/>
        <charset val="238"/>
      </rPr>
      <t>c</t>
    </r>
    <r>
      <rPr>
        <sz val="8"/>
        <color indexed="8"/>
        <rFont val="Arial"/>
        <family val="2"/>
        <charset val="238"/>
      </rPr>
      <t xml:space="preserve"> W 2017 r. – 100 g.</t>
    </r>
  </si>
  <si>
    <t xml:space="preserve">  a In 2017 – width 300 cm.  b  Due to the changes of representative item covered by the price survey data not fully comparable to those published in the pevious year.  c In 2017 – 100 g.</t>
  </si>
  <si>
    <r>
      <t xml:space="preserve">  </t>
    </r>
    <r>
      <rPr>
        <i/>
        <sz val="8"/>
        <rFont val="Arial"/>
        <family val="2"/>
        <charset val="238"/>
      </rPr>
      <t>a</t>
    </r>
    <r>
      <rPr>
        <sz val="8"/>
        <rFont val="Arial"/>
        <family val="2"/>
        <charset val="238"/>
      </rPr>
      <t xml:space="preserve">  Patrz wyjaśnienia metodologiczne pkt 19. </t>
    </r>
  </si>
  <si>
    <r>
      <t xml:space="preserve">  </t>
    </r>
    <r>
      <rPr>
        <i/>
        <sz val="8"/>
        <rFont val="Arial"/>
        <family val="2"/>
        <charset val="238"/>
      </rPr>
      <t>a</t>
    </r>
    <r>
      <rPr>
        <sz val="8"/>
        <rFont val="Arial"/>
        <family val="2"/>
        <charset val="238"/>
      </rPr>
      <t xml:space="preserve">  Patrz wyjaśnienia metodologiczne pkt 19.</t>
    </r>
  </si>
  <si>
    <r>
      <t xml:space="preserve">  </t>
    </r>
    <r>
      <rPr>
        <i/>
        <sz val="8"/>
        <rFont val="Arial"/>
        <family val="2"/>
        <charset val="238"/>
      </rPr>
      <t>a</t>
    </r>
    <r>
      <rPr>
        <sz val="8"/>
        <rFont val="Arial"/>
        <family val="2"/>
        <charset val="238"/>
      </rPr>
      <t xml:space="preserve">  Patrz wyjaśnienia metodologiczne pkt 20; wskaźniki dynamiki obliczono na podstawie wartości w cenach bieżących.  </t>
    </r>
  </si>
  <si>
    <r>
      <t xml:space="preserve">  a  </t>
    </r>
    <r>
      <rPr>
        <sz val="8"/>
        <rFont val="Arial"/>
        <family val="2"/>
        <charset val="238"/>
      </rPr>
      <t xml:space="preserve">Patrz wyjaśnienia metodologiczne pkt 23.  </t>
    </r>
    <r>
      <rPr>
        <i/>
        <sz val="8"/>
        <rFont val="Arial"/>
        <family val="2"/>
        <charset val="238"/>
      </rPr>
      <t xml:space="preserve"> </t>
    </r>
  </si>
  <si>
    <t xml:space="preserve">  a  See methodological notes item 23.  </t>
  </si>
  <si>
    <r>
      <t xml:space="preserve">  a  </t>
    </r>
    <r>
      <rPr>
        <sz val="8"/>
        <rFont val="Arial"/>
        <family val="2"/>
        <charset val="238"/>
      </rPr>
      <t xml:space="preserve">Patrz wyjaśnienia metodologiczne pkt 23.  </t>
    </r>
  </si>
  <si>
    <r>
      <t xml:space="preserve">  a  </t>
    </r>
    <r>
      <rPr>
        <sz val="8"/>
        <rFont val="Arial"/>
        <family val="2"/>
        <charset val="238"/>
      </rPr>
      <t>Patrz uwagi ogólne pkt 11 i wyjaśnienia metodologiczne pkt 24 i 25.</t>
    </r>
    <r>
      <rPr>
        <i/>
        <sz val="8"/>
        <rFont val="Arial"/>
        <family val="2"/>
        <charset val="238"/>
      </rPr>
      <t xml:space="preserve"> </t>
    </r>
  </si>
  <si>
    <t xml:space="preserve">  a  See general notes item 11 and methodological notes item 24 and 25. </t>
  </si>
  <si>
    <r>
      <t xml:space="preserve">  a  </t>
    </r>
    <r>
      <rPr>
        <sz val="8"/>
        <rFont val="Arial"/>
        <family val="2"/>
        <charset val="238"/>
      </rPr>
      <t xml:space="preserve">Patrz uwagi ogólne pkt 11 i wyjaśnienia metodologiczne pkt 24 i 25. </t>
    </r>
  </si>
  <si>
    <t xml:space="preserve">  a  See general notes item 11 and methodological notes item 24 and 25. </t>
  </si>
  <si>
    <r>
      <t xml:space="preserve">  a  </t>
    </r>
    <r>
      <rPr>
        <sz val="8"/>
        <rFont val="Arial"/>
        <family val="2"/>
        <charset val="238"/>
      </rPr>
      <t>Wskaźniki dynamiki obliczono na podstawie wartości w cenach bieżących.</t>
    </r>
    <r>
      <rPr>
        <i/>
        <sz val="8"/>
        <rFont val="Arial"/>
        <family val="2"/>
        <charset val="238"/>
      </rPr>
      <t xml:space="preserve">  b  </t>
    </r>
    <r>
      <rPr>
        <sz val="8"/>
        <rFont val="Arial"/>
        <family val="2"/>
        <charset val="238"/>
      </rPr>
      <t xml:space="preserve">Patrz wyjaśnienia metodologiczne pkt  24 i 25. </t>
    </r>
  </si>
  <si>
    <t xml:space="preserve">  a  Index numbers are calculated on the basis of value at current prices.  b  See methodological notes item 24 and 25.</t>
  </si>
  <si>
    <t xml:space="preserve">  a  Indices are calculated on the basis of values at current prices.  b  Groups of enterprises were created on the basis of Polish Classification of Activities – PKD 2007, and a given enterprise is included to a specific </t>
  </si>
  <si>
    <r>
      <rPr>
        <i/>
        <sz val="8"/>
        <rFont val="Arial"/>
        <family val="2"/>
        <charset val="238"/>
      </rPr>
      <t xml:space="preserve">  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t>
    </r>
  </si>
  <si>
    <t xml:space="preserve">  a  Indices are calculated on the basis of values at current prices.  b  Groups of enterprises were created on the basis of Polish Classification of Activities – PKD 2007, and a given enterprise is included </t>
  </si>
  <si>
    <r>
      <t xml:space="preserve">  </t>
    </r>
    <r>
      <rPr>
        <i/>
        <sz val="8"/>
        <rFont val="Arial"/>
        <family val="2"/>
        <charset val="238"/>
      </rPr>
      <t>a</t>
    </r>
    <r>
      <rPr>
        <sz val="8"/>
        <rFont val="Arial"/>
        <family val="2"/>
        <charset val="238"/>
      </rPr>
      <t xml:space="preserve"> Dotyczy obiektów posiadających 10 i więcej miejsc noclegowych; patrz wyjaśnienia metodologiczne pkt 28.  </t>
    </r>
    <r>
      <rPr>
        <i/>
        <sz val="8"/>
        <rFont val="Arial"/>
        <family val="2"/>
        <charset val="238"/>
      </rPr>
      <t>b</t>
    </r>
    <r>
      <rPr>
        <sz val="8"/>
        <rFont val="Arial"/>
        <family val="2"/>
        <charset val="238"/>
      </rPr>
      <t xml:space="preserve">  Począwszy od 2016 r. dane prezentowane są z uwzględnieniem imputacji dla jednostek, które odmówiły udziału w badaniu.  </t>
    </r>
    <r>
      <rPr>
        <i/>
        <sz val="8"/>
        <rFont val="Arial"/>
        <family val="2"/>
        <charset val="238"/>
      </rPr>
      <t>c</t>
    </r>
    <r>
      <rPr>
        <sz val="8"/>
        <rFont val="Arial"/>
        <family val="2"/>
        <charset val="238"/>
      </rPr>
      <t xml:space="preserve">  Dotyczy tylko obiektów hotelowych.</t>
    </r>
  </si>
  <si>
    <t xml:space="preserve">  a  Data concerning facilities with 10 or more bed places; see methodological notes item 28.  b  Since 2016 data is presented including the imputation for units which refused to participate in the survey.  
c  Data concerning only hotel facilities.</t>
  </si>
  <si>
    <t xml:space="preserve"> a  Data concerning facilities with 10 or more bed places; see methodological notes item 28.  b  Since 2016 data is presented including the imputation for units which refused to participate in the survey.  
c  Data concerning only hotel facilities.</t>
  </si>
  <si>
    <r>
      <t xml:space="preserve">  </t>
    </r>
    <r>
      <rPr>
        <i/>
        <sz val="8"/>
        <rFont val="Arial"/>
        <family val="2"/>
        <charset val="238"/>
      </rPr>
      <t>a</t>
    </r>
    <r>
      <rPr>
        <sz val="8"/>
        <rFont val="Arial"/>
        <family val="2"/>
        <charset val="238"/>
      </rPr>
      <t xml:space="preserve">  Bez czynów karalnych popełnionych przez nieletnich. Patrz wyjaśnienia metodologiczne, ust. 30.  </t>
    </r>
    <r>
      <rPr>
        <i/>
        <sz val="8"/>
        <rFont val="Arial"/>
        <family val="2"/>
        <charset val="238"/>
      </rPr>
      <t>b</t>
    </r>
    <r>
      <rPr>
        <sz val="8"/>
        <rFont val="Arial"/>
        <family val="2"/>
        <charset val="238"/>
      </rPr>
      <t xml:space="preserve">  Łącznie z przestępstwami z art. 250a kodeksu karnego (korupcja wyborcza) oraz z art. 296a i 296b kodeksu karnego (korupcja na stanowisku kierowniczym i korupcja sportowa).  
c  Z wyłączeniem przestępstw korupcyjnych z art. 296a i 196b kodeksu karnego.</t>
    </r>
  </si>
  <si>
    <t xml:space="preserve">  a  Without punishable acts committed by juveniles. See methodological notes, item 30.  b  Including Art. 250a Criminal Code (corruption concerning elections) and Art. 296a and 296b Criminal Code (corruption on the managining post and corruption in sport).  c  Excluding corruption under Art. 296a and 196b of the Criminal Code.</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</si>
  <si>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32.</t>
    </r>
  </si>
  <si>
    <t xml:space="preserve">  a  Excluding persons tending private farms in agriculture.  b  See methodological notes item 32.</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</si>
  <si>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32.  </t>
    </r>
    <r>
      <rPr>
        <i/>
        <sz val="8"/>
        <rFont val="Arial"/>
        <family val="2"/>
        <charset val="238"/>
      </rPr>
      <t>c</t>
    </r>
    <r>
      <rPr>
        <sz val="8"/>
        <rFont val="Arial"/>
        <family val="2"/>
        <charset val="238"/>
      </rPr>
      <t xml:space="preserve">  Patrz uwagi ogólne pkt 11.</t>
    </r>
  </si>
  <si>
    <t xml:space="preserve">  a  Excluding persons tending private farms in agriculture.  b  See methodological notes item 32.  c  See general notes item 11.</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</si>
  <si>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32.  </t>
    </r>
    <r>
      <rPr>
        <i/>
        <sz val="8"/>
        <rFont val="Arial"/>
        <family val="2"/>
        <charset val="238"/>
      </rPr>
      <t>c</t>
    </r>
    <r>
      <rPr>
        <sz val="8"/>
        <rFont val="Arial"/>
        <family val="2"/>
        <charset val="238"/>
      </rPr>
      <t xml:space="preserve">  Patrz uwagi ogólne pkt 11.</t>
    </r>
  </si>
  <si>
    <r>
      <t xml:space="preserve">  </t>
    </r>
    <r>
      <rPr>
        <i/>
        <sz val="8"/>
        <rFont val="Arial"/>
        <family val="2"/>
        <charset val="238"/>
      </rPr>
      <t>a</t>
    </r>
    <r>
      <rPr>
        <sz val="8"/>
        <rFont val="Arial"/>
        <family val="2"/>
        <charset val="238"/>
      </rPr>
      <t xml:space="preserve">  Bez czynów karalnych popełnionych przez nieletnich. Patrz wyjaśnienia metodologiczne ust. 30.</t>
    </r>
  </si>
  <si>
    <t xml:space="preserve">  a  Without punishable acts committed by juveniles. See methodological note item 30.</t>
  </si>
  <si>
    <t xml:space="preserve">  a  Without punishable acts committed by juveniles. See methodological notes item 30.</t>
  </si>
  <si>
    <t xml:space="preserve">  a  Without punishable acts committed by juveniles. See methodological note, item 31.</t>
  </si>
  <si>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</si>
  <si>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notes item 31.</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</si>
  <si>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32.</t>
    </r>
  </si>
  <si>
    <r>
      <t xml:space="preserve">  a  </t>
    </r>
    <r>
      <rPr>
        <sz val="8"/>
        <rFont val="Arial"/>
        <family val="2"/>
        <charset val="238"/>
      </rPr>
      <t xml:space="preserve">Bez osób prowadzących gospodarstwa indywidualne w rolnictwie.  </t>
    </r>
    <r>
      <rPr>
        <i/>
        <sz val="8"/>
        <rFont val="Arial"/>
        <family val="2"/>
        <charset val="238"/>
      </rPr>
      <t xml:space="preserve">b  </t>
    </r>
    <r>
      <rPr>
        <sz val="8"/>
        <rFont val="Arial"/>
        <family val="2"/>
        <charset val="238"/>
      </rPr>
      <t>Patrz wyjaśnienia metodologiczne pkt 32.</t>
    </r>
  </si>
  <si>
    <t xml:space="preserve">  a  Excluding persons tending private farms in agriculture.  b See methodological notes item 32.</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</si>
  <si>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32.</t>
    </r>
    <r>
      <rPr>
        <i/>
        <sz val="8"/>
        <rFont val="Arial"/>
        <family val="2"/>
        <charset val="238"/>
      </rPr>
      <t xml:space="preserve">  c  </t>
    </r>
    <r>
      <rPr>
        <sz val="8"/>
        <rFont val="Arial"/>
        <family val="2"/>
        <charset val="238"/>
      </rPr>
      <t>Patrz uwagi ogólne pkt 11.</t>
    </r>
  </si>
  <si>
    <t xml:space="preserve">  a  Excluding persons tending private farms in agriculture.  b  See methodological notes item 32.  c  See general notes item 11.</t>
  </si>
  <si>
    <r>
      <t xml:space="preserve">  a  </t>
    </r>
    <r>
      <rPr>
        <sz val="8"/>
        <rFont val="Arial"/>
        <family val="2"/>
        <charset val="238"/>
      </rPr>
      <t>Bez osób prowadzących gospodarstwa indywidualne w rolnictwie.</t>
    </r>
    <r>
      <rPr>
        <i/>
        <sz val="8"/>
        <rFont val="Arial"/>
        <family val="2"/>
        <charset val="238"/>
      </rPr>
      <t xml:space="preserve">  b  </t>
    </r>
    <r>
      <rPr>
        <sz val="8"/>
        <rFont val="Arial"/>
        <family val="2"/>
        <charset val="238"/>
      </rPr>
      <t>Patrz wyjaśnienia metodologiczne pkt 32.</t>
    </r>
    <r>
      <rPr>
        <i/>
        <sz val="8"/>
        <rFont val="Arial"/>
        <family val="2"/>
        <charset val="238"/>
      </rPr>
      <t xml:space="preserve">  c  </t>
    </r>
    <r>
      <rPr>
        <sz val="8"/>
        <rFont val="Arial"/>
        <family val="2"/>
        <charset val="238"/>
      </rPr>
      <t>Patrz uwagi ogólne pkt 11.</t>
    </r>
  </si>
  <si>
    <r>
      <t>A</t>
    </r>
    <r>
      <rPr>
        <sz val="9"/>
        <rFont val="Arial"/>
        <family val="2"/>
        <charset val="238"/>
      </rPr>
      <t xml:space="preserve"> – analogiczny okres roku</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</si>
  <si>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</si>
  <si>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</si>
  <si>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  a  </t>
    </r>
    <r>
      <rPr>
        <sz val="8"/>
        <rFont val="Arial"/>
        <family val="2"/>
        <charset val="238"/>
      </rPr>
      <t xml:space="preserve">Patrz wyjaśnienia metodologiczne pkt 16. </t>
    </r>
    <r>
      <rPr>
        <i/>
        <sz val="8"/>
        <rFont val="Arial"/>
        <family val="2"/>
        <charset val="238"/>
      </rPr>
      <t> b  </t>
    </r>
    <r>
      <rPr>
        <sz val="8"/>
        <rFont val="Arial"/>
        <family val="2"/>
        <charset val="238"/>
      </rPr>
      <t>Patrz wyjaśnienia metodologiczne pkt 15.</t>
    </r>
    <r>
      <rPr>
        <i/>
        <sz val="8"/>
        <rFont val="Arial"/>
        <family val="2"/>
        <charset val="238"/>
      </rPr>
      <t xml:space="preserve"> </t>
    </r>
  </si>
  <si>
    <r>
      <t>57,89</t>
    </r>
    <r>
      <rPr>
        <i/>
        <vertAlign val="superscript"/>
        <sz val="9"/>
        <rFont val="Arial"/>
        <family val="2"/>
        <charset val="238"/>
      </rPr>
      <t>b</t>
    </r>
  </si>
  <si>
    <r>
      <t>68,24</t>
    </r>
    <r>
      <rPr>
        <i/>
        <vertAlign val="superscript"/>
        <sz val="9"/>
        <rFont val="Arial"/>
        <family val="2"/>
        <charset val="238"/>
      </rPr>
      <t>b</t>
    </r>
  </si>
  <si>
    <r>
      <t>55,04</t>
    </r>
    <r>
      <rPr>
        <i/>
        <vertAlign val="superscript"/>
        <sz val="9"/>
        <rFont val="Arial"/>
        <family val="2"/>
        <charset val="238"/>
      </rPr>
      <t>c</t>
    </r>
  </si>
  <si>
    <r>
      <t>66,19</t>
    </r>
    <r>
      <rPr>
        <i/>
        <vertAlign val="superscript"/>
        <sz val="9"/>
        <rFont val="Arial"/>
        <family val="2"/>
        <charset val="238"/>
      </rPr>
      <t>c</t>
    </r>
  </si>
  <si>
    <t xml:space="preserve">  a  See methodological notes item 15.  b  For I-VI period (for 1st half-year).  c  For I-IX period.  d  For I-XII period.  </t>
  </si>
  <si>
    <r>
      <t xml:space="preserve">  </t>
    </r>
    <r>
      <rPr>
        <i/>
        <sz val="8"/>
        <rFont val="Arial"/>
        <family val="2"/>
        <charset val="238"/>
      </rPr>
      <t>a</t>
    </r>
    <r>
      <rPr>
        <sz val="8"/>
        <rFont val="Arial"/>
        <family val="2"/>
        <charset val="238"/>
      </rPr>
      <t xml:space="preserve">  Patrz wyjaśnienia metodologiczne pkt 15.  </t>
    </r>
    <r>
      <rPr>
        <i/>
        <sz val="8"/>
        <rFont val="Arial"/>
        <family val="2"/>
        <charset val="238"/>
      </rPr>
      <t xml:space="preserve">b </t>
    </r>
    <r>
      <rPr>
        <sz val="8"/>
        <rFont val="Arial"/>
        <family val="2"/>
        <charset val="238"/>
      </rPr>
      <t xml:space="preserve"> Za okres I-VI (za I półrocze).  </t>
    </r>
    <r>
      <rPr>
        <i/>
        <sz val="8"/>
        <rFont val="Arial"/>
        <family val="2"/>
        <charset val="238"/>
      </rPr>
      <t>c</t>
    </r>
    <r>
      <rPr>
        <sz val="8"/>
        <rFont val="Arial"/>
        <family val="2"/>
        <charset val="238"/>
      </rPr>
      <t xml:space="preserve">  Za okres I-IX.  </t>
    </r>
    <r>
      <rPr>
        <i/>
        <sz val="8"/>
        <rFont val="Arial"/>
        <family val="2"/>
        <charset val="238"/>
      </rPr>
      <t>d</t>
    </r>
    <r>
      <rPr>
        <sz val="8"/>
        <rFont val="Arial"/>
        <family val="2"/>
        <charset val="238"/>
      </rPr>
      <t xml:space="preserve">  Za okres I-XII. </t>
    </r>
  </si>
  <si>
    <t xml:space="preserve">  a  See methodological notes item 25.  b  Data on accrued base.  c  See general notes item 19.  d  See general notes item 11.  e  Data cover complete statistical population.</t>
  </si>
  <si>
    <r>
      <t xml:space="preserve">  a  </t>
    </r>
    <r>
      <rPr>
        <sz val="8"/>
        <rFont val="Arial"/>
        <family val="2"/>
        <charset val="238"/>
      </rPr>
      <t>Patrz wyjaśnienia metodologiczne pkt 25.</t>
    </r>
    <r>
      <rPr>
        <i/>
        <sz val="8"/>
        <rFont val="Arial"/>
        <family val="2"/>
        <charset val="238"/>
      </rPr>
      <t xml:space="preserve">  b  </t>
    </r>
    <r>
      <rPr>
        <sz val="8"/>
        <rFont val="Arial"/>
        <family val="2"/>
        <charset val="238"/>
      </rPr>
      <t>Dane za okresy narastające.</t>
    </r>
    <r>
      <rPr>
        <i/>
        <sz val="8"/>
        <rFont val="Arial"/>
        <family val="2"/>
        <charset val="238"/>
      </rPr>
      <t xml:space="preserve">  c  </t>
    </r>
    <r>
      <rPr>
        <sz val="8"/>
        <rFont val="Arial"/>
        <family val="2"/>
        <charset val="238"/>
      </rPr>
      <t>Patrz uwagi ogólne pkt 19.</t>
    </r>
    <r>
      <rPr>
        <i/>
        <sz val="8"/>
        <rFont val="Arial"/>
        <family val="2"/>
        <charset val="238"/>
      </rPr>
      <t xml:space="preserve">  d  </t>
    </r>
    <r>
      <rPr>
        <sz val="8"/>
        <rFont val="Arial"/>
        <family val="2"/>
        <charset val="238"/>
      </rPr>
      <t>Patrz uwagi ogólne pkt 11.</t>
    </r>
    <r>
      <rPr>
        <i/>
        <sz val="8"/>
        <rFont val="Arial"/>
        <family val="2"/>
        <charset val="238"/>
      </rPr>
      <t xml:space="preserve">  e </t>
    </r>
    <r>
      <rPr>
        <sz val="8"/>
        <rFont val="Arial"/>
        <family val="2"/>
        <charset val="238"/>
      </rPr>
      <t xml:space="preserve"> Dane dotyczą pełnej zbiorowości.</t>
    </r>
  </si>
  <si>
    <r>
      <t xml:space="preserve">  </t>
    </r>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</si>
  <si>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r>
      <t xml:space="preserve">  a  Bez osób prowadzących gospodarstwa indywidualne w rolnictwie.  </t>
    </r>
    <r>
      <rPr>
        <i/>
        <sz val="7.5"/>
        <rFont val="Arial"/>
        <family val="2"/>
        <charset val="238"/>
      </rPr>
      <t>b</t>
    </r>
    <r>
      <rPr>
        <sz val="7.5"/>
        <rFont val="Arial"/>
        <family val="2"/>
        <charset val="238"/>
      </rPr>
      <t xml:space="preserve">  Patrz wyjaśnienia metodologiczne pkt 32.  </t>
    </r>
    <r>
      <rPr>
        <i/>
        <sz val="7.5"/>
        <rFont val="Arial"/>
        <family val="2"/>
        <charset val="238"/>
      </rPr>
      <t>c</t>
    </r>
    <r>
      <rPr>
        <sz val="7.5"/>
        <rFont val="Arial"/>
        <family val="2"/>
        <charset val="238"/>
      </rPr>
      <t xml:space="preserve">  W podziale według województw bez podmiotów dla których informacja o adresie siedziby nie  występuje w rejestrze REGON.</t>
    </r>
  </si>
  <si>
    <t xml:space="preserve">  a  Excluding persons tending private farms in agriculture.  b  See methodological notes item 32.  c  In the division by voivodships excluding entities for which the information about the business address </t>
  </si>
  <si>
    <r>
      <t xml:space="preserve">  </t>
    </r>
    <r>
      <rPr>
        <i/>
        <sz val="8"/>
        <rFont val="Arial"/>
        <family val="2"/>
        <charset val="238"/>
      </rPr>
      <t>a</t>
    </r>
    <r>
      <rPr>
        <sz val="8"/>
        <rFont val="Arial"/>
        <family val="2"/>
        <charset val="238"/>
      </rPr>
      <t xml:space="preserve"> Dane przeliczone od 2016 r.; patrz wyjaśnienia metodologiczne pkt 21.</t>
    </r>
  </si>
  <si>
    <t xml:space="preserve">  a  Date recalculated since 2016; see methodological notes item 21.</t>
  </si>
  <si>
    <t xml:space="preserve">  a  Including meat, fats, offal and animal parts unfit for human consumption, industrial slaughter; in post-slaughter warm weight.  b  Including sausages; excluding cured poultry meat.  </t>
  </si>
  <si>
    <t>June</t>
  </si>
  <si>
    <t>czerwiec</t>
  </si>
  <si>
    <t xml:space="preserve">VI                    2017=100 </t>
  </si>
  <si>
    <t>I–VI 2018</t>
  </si>
  <si>
    <t xml:space="preserve">I–VI                         2017=100 </t>
  </si>
  <si>
    <t xml:space="preserve">Oczyszczenie chemiczne garnituru męskiego 2-częściowego– </t>
  </si>
  <si>
    <t xml:space="preserve">                 ROAD  TRAFFIC  ACCIDENTS  IN  THE  PERIOD  I-VI  2018 </t>
  </si>
  <si>
    <r>
      <t xml:space="preserve">w zł                   </t>
    </r>
    <r>
      <rPr>
        <sz val="9"/>
        <color indexed="63"/>
        <rFont val="Arial"/>
        <family val="2"/>
        <charset val="238"/>
      </rPr>
      <t xml:space="preserve">  </t>
    </r>
    <r>
      <rPr>
        <i/>
        <sz val="9"/>
        <color indexed="63"/>
        <rFont val="Arial"/>
        <family val="2"/>
        <charset val="238"/>
      </rPr>
      <t xml:space="preserve">in zl </t>
    </r>
  </si>
  <si>
    <r>
      <t xml:space="preserve">w zł 
 </t>
    </r>
    <r>
      <rPr>
        <i/>
        <sz val="9"/>
        <color indexed="63"/>
        <rFont val="Arial"/>
        <family val="2"/>
        <charset val="238"/>
      </rPr>
      <t xml:space="preserve">in zl </t>
    </r>
  </si>
  <si>
    <r>
      <t xml:space="preserve">w tysiącach  </t>
    </r>
    <r>
      <rPr>
        <sz val="9"/>
        <color indexed="63"/>
        <rFont val="Arial"/>
        <family val="2"/>
        <charset val="238"/>
      </rPr>
      <t xml:space="preserve"> </t>
    </r>
    <r>
      <rPr>
        <i/>
        <sz val="9"/>
        <color indexed="63"/>
        <rFont val="Arial"/>
        <family val="2"/>
        <charset val="238"/>
      </rPr>
      <t>in thousand</t>
    </r>
  </si>
  <si>
    <r>
      <t>z ogółem   </t>
    </r>
    <r>
      <rPr>
        <i/>
        <sz val="9"/>
        <color indexed="63"/>
        <rFont val="Arial"/>
        <family val="2"/>
        <charset val="238"/>
      </rPr>
      <t xml:space="preserve"> of total </t>
    </r>
  </si>
  <si>
    <r>
      <t>w tysiącach</t>
    </r>
    <r>
      <rPr>
        <sz val="9"/>
        <color indexed="63"/>
        <rFont val="Arial"/>
        <family val="2"/>
        <charset val="238"/>
      </rPr>
      <t xml:space="preserve"> </t>
    </r>
    <r>
      <rPr>
        <i/>
        <sz val="9"/>
        <color indexed="63"/>
        <rFont val="Arial"/>
        <family val="2"/>
        <charset val="238"/>
      </rPr>
      <t xml:space="preserve">   in thousand</t>
    </r>
  </si>
  <si>
    <r>
      <t xml:space="preserve">w %   </t>
    </r>
    <r>
      <rPr>
        <i/>
        <sz val="9"/>
        <rFont val="Arial"/>
        <family val="2"/>
        <charset val="238"/>
      </rPr>
      <t xml:space="preserve"> </t>
    </r>
    <r>
      <rPr>
        <i/>
        <sz val="9"/>
        <color indexed="63"/>
        <rFont val="Arial"/>
        <family val="2"/>
        <charset val="238"/>
      </rPr>
      <t xml:space="preserve"> in %</t>
    </r>
  </si>
  <si>
    <r>
      <t xml:space="preserve">w złotych   </t>
    </r>
    <r>
      <rPr>
        <i/>
        <sz val="9"/>
        <color indexed="63"/>
        <rFont val="Arial"/>
        <family val="2"/>
        <charset val="238"/>
      </rPr>
      <t>in zlotys</t>
    </r>
  </si>
  <si>
    <r>
      <t>w milionach złotych    </t>
    </r>
    <r>
      <rPr>
        <i/>
        <sz val="9"/>
        <rFont val="Arial"/>
        <family val="2"/>
        <charset val="238"/>
      </rPr>
      <t> </t>
    </r>
    <r>
      <rPr>
        <i/>
        <sz val="9"/>
        <color indexed="63"/>
        <rFont val="Arial"/>
        <family val="2"/>
        <charset val="238"/>
      </rPr>
      <t xml:space="preserve">in million zlotys </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</si>
  <si>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</si>
  <si>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       </t>
    </r>
    <r>
      <rPr>
        <i/>
        <sz val="9"/>
        <color indexed="63"/>
        <rFont val="Arial"/>
        <family val="2"/>
        <charset val="238"/>
      </rPr>
      <t>corresponding period of previous year = 100</t>
    </r>
  </si>
  <si>
    <r>
      <t xml:space="preserve">w zł     </t>
    </r>
    <r>
      <rPr>
        <i/>
        <sz val="9"/>
        <color indexed="63"/>
        <rFont val="Arial"/>
        <family val="2"/>
        <charset val="238"/>
      </rPr>
      <t xml:space="preserve">in zł </t>
    </r>
  </si>
  <si>
    <r>
      <t xml:space="preserve">w zł   </t>
    </r>
    <r>
      <rPr>
        <i/>
        <sz val="9"/>
        <color indexed="63"/>
        <rFont val="Arial"/>
        <family val="2"/>
        <charset val="238"/>
      </rPr>
      <t xml:space="preserve"> in zł </t>
    </r>
  </si>
  <si>
    <r>
      <t>Men’s cotton undershirt, without sleeve</t>
    </r>
    <r>
      <rPr>
        <i/>
        <vertAlign val="superscript"/>
        <sz val="9"/>
        <color indexed="63"/>
        <rFont val="Arial"/>
        <family val="2"/>
        <charset val="238"/>
      </rPr>
      <t>b</t>
    </r>
  </si>
  <si>
    <r>
      <t xml:space="preserve">w zł      </t>
    </r>
    <r>
      <rPr>
        <i/>
        <sz val="9"/>
        <color indexed="63"/>
        <rFont val="Arial"/>
        <family val="2"/>
        <charset val="238"/>
      </rPr>
      <t xml:space="preserve">in zł </t>
    </r>
  </si>
  <si>
    <r>
      <t>Cold water by munical water-system – per 1 m</t>
    </r>
    <r>
      <rPr>
        <i/>
        <vertAlign val="superscript"/>
        <sz val="9"/>
        <color indexed="63"/>
        <rFont val="Arial"/>
        <family val="2"/>
        <charset val="238"/>
      </rPr>
      <t>3</t>
    </r>
  </si>
  <si>
    <r>
      <t>Hot water – per m</t>
    </r>
    <r>
      <rPr>
        <i/>
        <vertAlign val="superscript"/>
        <sz val="9"/>
        <color indexed="63"/>
        <rFont val="Arial"/>
        <family val="2"/>
        <charset val="238"/>
      </rPr>
      <t>3</t>
    </r>
  </si>
  <si>
    <r>
      <t>Heating of dwellings – per m</t>
    </r>
    <r>
      <rPr>
        <i/>
        <vertAlign val="superscript"/>
        <sz val="9"/>
        <color indexed="63"/>
        <rFont val="Arial"/>
        <family val="2"/>
        <charset val="238"/>
      </rPr>
      <t xml:space="preserve">2 </t>
    </r>
    <r>
      <rPr>
        <i/>
        <sz val="9"/>
        <color indexed="63"/>
        <rFont val="Arial"/>
        <family val="2"/>
        <charset val="238"/>
      </rPr>
      <t>of useful floor area</t>
    </r>
  </si>
  <si>
    <r>
      <t>Synthetic net curtain</t>
    </r>
    <r>
      <rPr>
        <i/>
        <vertAlign val="superscript"/>
        <sz val="9"/>
        <color indexed="63"/>
        <rFont val="Arial"/>
        <family val="2"/>
        <charset val="238"/>
      </rPr>
      <t>a</t>
    </r>
    <r>
      <rPr>
        <i/>
        <sz val="9"/>
        <color indexed="63"/>
        <rFont val="Arial"/>
        <family val="2"/>
        <charset val="238"/>
      </rPr>
      <t>, 140–280 cm wide – per m</t>
    </r>
  </si>
  <si>
    <r>
      <t>Toilet soap</t>
    </r>
    <r>
      <rPr>
        <i/>
        <vertAlign val="superscript"/>
        <sz val="9"/>
        <color indexed="63"/>
        <rFont val="Arial"/>
        <family val="2"/>
        <charset val="238"/>
      </rPr>
      <t>c</t>
    </r>
    <r>
      <rPr>
        <i/>
        <sz val="9"/>
        <color indexed="63"/>
        <rFont val="Arial"/>
        <family val="2"/>
        <charset val="238"/>
      </rPr>
      <t xml:space="preserve"> – per 90 g</t>
    </r>
  </si>
  <si>
    <r>
      <t xml:space="preserve">w zł za 1 dt     </t>
    </r>
    <r>
      <rPr>
        <i/>
        <sz val="9"/>
        <color indexed="63"/>
        <rFont val="Arial"/>
        <family val="2"/>
        <charset val="238"/>
      </rPr>
      <t>in zl per dt</t>
    </r>
  </si>
  <si>
    <r>
      <t xml:space="preserve">analogiczny okres roku poprzedniego = 100   </t>
    </r>
    <r>
      <rPr>
        <sz val="8"/>
        <color indexed="63"/>
        <rFont val="Arial"/>
        <family val="2"/>
        <charset val="238"/>
      </rPr>
      <t xml:space="preserve">   </t>
    </r>
    <r>
      <rPr>
        <i/>
        <sz val="8"/>
        <color indexed="63"/>
        <rFont val="Arial"/>
        <family val="2"/>
        <charset val="238"/>
      </rPr>
      <t>corresponding period of previous year = 100</t>
    </r>
  </si>
  <si>
    <r>
      <t xml:space="preserve">    government</t>
    </r>
    <r>
      <rPr>
        <i/>
        <vertAlign val="superscript"/>
        <sz val="9"/>
        <color indexed="63"/>
        <rFont val="Arial"/>
        <family val="2"/>
        <charset val="238"/>
      </rPr>
      <t>b</t>
    </r>
  </si>
  <si>
    <r>
      <t xml:space="preserve">   against economic activity</t>
    </r>
    <r>
      <rPr>
        <i/>
        <vertAlign val="superscript"/>
        <sz val="9"/>
        <color indexed="63"/>
        <rFont val="Arial"/>
        <family val="2"/>
        <charset val="238"/>
      </rPr>
      <t>c</t>
    </r>
  </si>
  <si>
    <r>
      <t>Trade; repair of motor vehicles</t>
    </r>
    <r>
      <rPr>
        <vertAlign val="superscript"/>
        <sz val="9"/>
        <color indexed="63"/>
        <rFont val="Arial"/>
        <family val="2"/>
        <charset val="238"/>
      </rPr>
      <t>Δ</t>
    </r>
    <r>
      <rPr>
        <i/>
        <vertAlign val="superscript"/>
        <sz val="9"/>
        <color indexed="63"/>
        <rFont val="Arial"/>
        <family val="2"/>
        <charset val="238"/>
      </rPr>
      <t xml:space="preserve"> </t>
    </r>
  </si>
  <si>
    <r>
      <t>    powiaty:  </t>
    </r>
    <r>
      <rPr>
        <b/>
        <i/>
        <sz val="9"/>
        <rFont val="Arial"/>
        <family val="2"/>
        <charset val="238"/>
      </rPr>
      <t> </t>
    </r>
    <r>
      <rPr>
        <i/>
        <sz val="9"/>
        <color indexed="63"/>
        <rFont val="Arial"/>
        <family val="2"/>
        <charset val="238"/>
      </rPr>
      <t xml:space="preserve">powiats: </t>
    </r>
  </si>
  <si>
    <r>
      <t xml:space="preserve">w %      </t>
    </r>
    <r>
      <rPr>
        <i/>
        <sz val="9"/>
        <color indexed="63"/>
        <rFont val="Arial"/>
        <family val="2"/>
        <charset val="238"/>
      </rPr>
      <t xml:space="preserve"> in %</t>
    </r>
  </si>
  <si>
    <r>
      <t xml:space="preserve">w %      </t>
    </r>
    <r>
      <rPr>
        <i/>
        <sz val="9"/>
        <rFont val="Arial"/>
        <family val="2"/>
        <charset val="238"/>
      </rPr>
      <t xml:space="preserve"> </t>
    </r>
    <r>
      <rPr>
        <i/>
        <sz val="9"/>
        <color indexed="63"/>
        <rFont val="Arial"/>
        <family val="2"/>
        <charset val="238"/>
      </rPr>
      <t>in %</t>
    </r>
  </si>
  <si>
    <r>
      <t xml:space="preserve">żyta               </t>
    </r>
    <r>
      <rPr>
        <sz val="9"/>
        <color indexed="63"/>
        <rFont val="Arial"/>
        <family val="2"/>
        <charset val="238"/>
      </rPr>
      <t xml:space="preserve">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</si>
  <si>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</si>
  <si>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w tysiącach  </t>
    </r>
    <r>
      <rPr>
        <sz val="9"/>
        <color indexed="63"/>
        <rFont val="Arial"/>
        <family val="2"/>
        <charset val="238"/>
      </rPr>
      <t xml:space="preserve"> </t>
    </r>
    <r>
      <rPr>
        <i/>
        <sz val="9"/>
        <color indexed="63"/>
        <rFont val="Arial"/>
        <family val="2"/>
        <charset val="238"/>
      </rPr>
      <t>in thousand</t>
    </r>
  </si>
  <si>
    <r>
      <t xml:space="preserve">w %  </t>
    </r>
    <r>
      <rPr>
        <sz val="9"/>
        <color indexed="63"/>
        <rFont val="Arial"/>
        <family val="2"/>
        <charset val="238"/>
      </rPr>
      <t xml:space="preserve"> </t>
    </r>
    <r>
      <rPr>
        <i/>
        <sz val="9"/>
        <color indexed="63"/>
        <rFont val="Arial"/>
        <family val="2"/>
        <charset val="238"/>
      </rPr>
      <t>in %</t>
    </r>
  </si>
  <si>
    <r>
      <t xml:space="preserve">w tysiącach </t>
    </r>
    <r>
      <rPr>
        <sz val="9"/>
        <color indexed="63"/>
        <rFont val="Arial"/>
        <family val="2"/>
        <charset val="238"/>
      </rPr>
      <t xml:space="preserve"> </t>
    </r>
    <r>
      <rPr>
        <i/>
        <sz val="9"/>
        <color indexed="63"/>
        <rFont val="Arial"/>
        <family val="2"/>
        <charset val="238"/>
      </rPr>
      <t xml:space="preserve"> in thousand</t>
    </r>
  </si>
  <si>
    <t>I—VI
2017=100</t>
  </si>
  <si>
    <r>
      <t xml:space="preserve">I—VI
2017=100 </t>
    </r>
    <r>
      <rPr>
        <i/>
        <vertAlign val="superscript"/>
        <sz val="9"/>
        <rFont val="Arial"/>
        <family val="2"/>
        <charset val="238"/>
      </rPr>
      <t>b</t>
    </r>
    <r>
      <rPr>
        <i/>
        <sz val="9"/>
        <rFont val="Arial"/>
        <family val="2"/>
        <charset val="238"/>
      </rPr>
      <t xml:space="preserve"> </t>
    </r>
  </si>
  <si>
    <t xml:space="preserve">                Stan w dniu 30 VI </t>
  </si>
  <si>
    <t xml:space="preserve">                As of 30 VI </t>
  </si>
  <si>
    <t xml:space="preserve">                Stan w dniu 30 VI</t>
  </si>
  <si>
    <r>
      <t>4371587</t>
    </r>
    <r>
      <rPr>
        <b/>
        <vertAlign val="superscript"/>
        <sz val="9"/>
        <rFont val="Arial"/>
        <family val="2"/>
        <charset val="238"/>
      </rPr>
      <t>c</t>
    </r>
  </si>
  <si>
    <r>
      <rPr>
        <sz val="10"/>
        <rFont val="Arial"/>
        <family val="2"/>
        <charset val="238"/>
      </rPr>
      <t xml:space="preserve">TABL. 45. </t>
    </r>
    <r>
      <rPr>
        <b/>
        <sz val="10"/>
        <rFont val="Arial"/>
        <family val="2"/>
        <charset val="238"/>
      </rPr>
      <t xml:space="preserve">PODSTAWOWE  DANE  O  WOJEWÓDZTWACH  (dok.)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</si>
  <si>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</si>
  <si>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</si>
  <si>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t>
    </r>
  </si>
  <si>
    <r>
      <rPr>
        <sz val="10"/>
        <rFont val="Arial"/>
        <family val="2"/>
        <charset val="238"/>
      </rPr>
      <t>TABL. 45.</t>
    </r>
    <r>
      <rPr>
        <b/>
        <sz val="10"/>
        <rFont val="Arial"/>
        <family val="2"/>
        <charset val="238"/>
      </rPr>
      <t xml:space="preserve"> PODSTAWOWE  DANE  O  WOJEWÓDZTWACH</t>
    </r>
  </si>
  <si>
    <r>
      <rPr>
        <sz val="10"/>
        <rFont val="Arial"/>
        <family val="2"/>
        <charset val="238"/>
      </rPr>
      <t>TABL. 44.</t>
    </r>
    <r>
      <rPr>
        <b/>
        <sz val="10"/>
        <rFont val="Arial"/>
        <family val="2"/>
        <charset val="238"/>
      </rPr>
      <t xml:space="preserve">  WYBRANE  WSKAŹNIKI  OGÓLNOPOLSKIE  (dok.) </t>
    </r>
  </si>
  <si>
    <r>
      <rPr>
        <sz val="10"/>
        <rFont val="Arial"/>
        <family val="2"/>
        <charset val="238"/>
      </rPr>
      <t>TABL. 44.  </t>
    </r>
    <r>
      <rPr>
        <b/>
        <sz val="10"/>
        <rFont val="Arial"/>
        <family val="2"/>
        <charset val="238"/>
      </rPr>
      <t>WYBRANE  WSKAŹNIKI  OGÓLNOPOLSKIE  (cd.)</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</si>
  <si>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</si>
  <si>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</si>
  <si>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W  REJESTRZE  REGON  W  2018  R.  (dok.)</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</si>
  <si>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</si>
  <si>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</si>
  <si>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t xml:space="preserve">                Stan w dniu 30 VI  </t>
  </si>
  <si>
    <t xml:space="preserve">               As of 30 VI </t>
  </si>
  <si>
    <r>
      <rPr>
        <sz val="10"/>
        <rFont val="Arial"/>
        <family val="2"/>
        <charset val="238"/>
      </rPr>
      <t xml:space="preserve">TABL. 42. </t>
    </r>
    <r>
      <rPr>
        <b/>
        <sz val="10"/>
        <rFont val="Arial"/>
        <family val="2"/>
        <charset val="238"/>
      </rPr>
      <t xml:space="preserve">WYPADKI  DROGOWE  W  OKRESIE  I–VI  2018  R.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</si>
  <si>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I–VI  2018 R.  (dok.) </t>
    </r>
  </si>
  <si>
    <r>
      <rPr>
        <sz val="10"/>
        <color indexed="63"/>
        <rFont val="Arial"/>
        <family val="2"/>
        <charset val="238"/>
      </rPr>
      <t>TABL. 41.  </t>
    </r>
    <r>
      <rPr>
        <b/>
        <sz val="10"/>
        <color indexed="63"/>
        <rFont val="Arial"/>
        <family val="2"/>
        <charset val="238"/>
      </rPr>
      <t>WSKAŹNIKI  WYKRYWALNOŚCI  SPRAWCÓW  PRZESTĘPSTW</t>
    </r>
    <r>
      <rPr>
        <b/>
        <vertAlign val="superscript"/>
        <sz val="10"/>
        <color indexed="63"/>
        <rFont val="Arial"/>
        <family val="2"/>
        <charset val="238"/>
      </rPr>
      <t>a</t>
    </r>
    <r>
      <rPr>
        <b/>
        <sz val="10"/>
        <color indexed="63"/>
        <rFont val="Arial"/>
        <family val="2"/>
        <charset val="238"/>
      </rPr>
      <t xml:space="preserve">   W  OKRESIE  I–VI  2018  R.  </t>
    </r>
  </si>
  <si>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I–VI  2018 R.  (dok.)</t>
    </r>
  </si>
  <si>
    <r>
      <rPr>
        <sz val="10"/>
        <rFont val="Arial"/>
        <family val="2"/>
        <charset val="238"/>
      </rPr>
      <t>TABL. 39.  </t>
    </r>
    <r>
      <rPr>
        <b/>
        <sz val="10"/>
        <rFont val="Arial"/>
        <family val="2"/>
        <charset val="238"/>
      </rPr>
      <t>MIESZKANIA  ODDANE  DO  UŻYTKOWANIA</t>
    </r>
    <r>
      <rPr>
        <b/>
        <vertAlign val="superscript"/>
        <sz val="10"/>
        <rFont val="Arial"/>
        <family val="2"/>
        <charset val="238"/>
      </rPr>
      <t>a</t>
    </r>
    <r>
      <rPr>
        <b/>
        <sz val="10"/>
        <rFont val="Arial"/>
        <family val="2"/>
        <charset val="238"/>
      </rPr>
      <t xml:space="preserve">  W  OKRESIE  I–VI  2018  R. </t>
    </r>
  </si>
  <si>
    <r>
      <rPr>
        <sz val="10"/>
        <rFont val="Arial"/>
        <family val="2"/>
        <charset val="238"/>
      </rPr>
      <t>TABL. 38.</t>
    </r>
    <r>
      <rPr>
        <b/>
        <sz val="10"/>
        <rFont val="Arial"/>
        <family val="2"/>
        <charset val="238"/>
      </rPr>
      <t xml:space="preserve">  BEZROBOTNI  ZAREJESTROWANI  WEDŁUG  POZIOMU  WYKSZTAŁCENIA  W  2018  R. </t>
    </r>
  </si>
  <si>
    <r>
      <rPr>
        <sz val="10"/>
        <rFont val="Arial"/>
        <family val="2"/>
        <charset val="238"/>
      </rPr>
      <t xml:space="preserve">TABL. 37. </t>
    </r>
    <r>
      <rPr>
        <b/>
        <sz val="10"/>
        <rFont val="Arial"/>
        <family val="2"/>
        <charset val="238"/>
      </rPr>
      <t xml:space="preserve"> BEZROBOTNI  ZAREJESTROWANI  WEDŁUG  WIEKU  W  2018  R. </t>
    </r>
  </si>
  <si>
    <r>
      <rPr>
        <sz val="10"/>
        <rFont val="Arial"/>
        <family val="2"/>
        <charset val="238"/>
      </rPr>
      <t xml:space="preserve">TABL. 36. </t>
    </r>
    <r>
      <rPr>
        <b/>
        <sz val="10"/>
        <rFont val="Arial"/>
        <family val="2"/>
        <charset val="238"/>
      </rPr>
      <t xml:space="preserve"> BEZROBOTNI  ZAREJESTROWANI  I  OFERTY  PRACY  W  2018  R. </t>
    </r>
  </si>
  <si>
    <t>TABL.35</t>
  </si>
  <si>
    <t>BEZROBOTNI  ZAREJESTROWANI  I  OFERTY  PRACY  W  2018  R. 
REGISTERED  UNEMPLOYED  PERSONS  AND  JOB  OFFERS  IN  2018</t>
  </si>
  <si>
    <t>BEZROBOTNI  ZAREJESTROWANI  WEDŁUG  WIEKU  W  2018  R.
REGISTERED  UNEMPLOYED  PERSONS  BY  AGE  IN  2018</t>
  </si>
  <si>
    <t>BEZROBOTNI  ZAREJESTROWANI  WEDŁUG  POZIOMU  WYKSZTAŁCENIA  W  2018  R.
REGISTERED  UNEMPLOYED  PERSONS  BY  EDUCATIONAL  LEVEL  IN  2018</t>
  </si>
  <si>
    <r>
      <rPr>
        <sz val="10"/>
        <rFont val="Arial"/>
        <family val="2"/>
        <charset val="238"/>
      </rPr>
      <t>TABL. 40.</t>
    </r>
    <r>
      <rPr>
        <b/>
        <sz val="10"/>
        <rFont val="Arial"/>
        <family val="2"/>
        <charset val="238"/>
      </rPr>
      <t xml:space="preserve"> PRZESTĘPSTWA  STWIERDZONE</t>
    </r>
    <r>
      <rPr>
        <b/>
        <sz val="10"/>
        <rFont val="Arial"/>
        <family val="2"/>
        <charset val="238"/>
      </rPr>
      <t>   W  OKRESIE  I–VI  2018  R.</t>
    </r>
  </si>
  <si>
    <t>MIESZKANIA  ODDANE  DO  UŻYTKOWANIA  W  OKRESIE  I–VI  2018  R. 
 DWELLINGS  COMPLETED  IN  THE  PERIOD  I–VI  2018</t>
  </si>
  <si>
    <t xml:space="preserve"> PRZESTĘPSTWA  STWIERDZONE   W  OKRESIE  I–VI  2018  R.
ASCERTAINED  CRIMES  IN  THE  PERIOD  I–VI  2018 </t>
  </si>
  <si>
    <t>WSKAŹNIKI  WYKRYWALNOŚCI  SPRAWCÓW  PRZESTĘPSTWa   W  OKRESIE  I–VI  2018  R.
 RATES  OF  DETECTABILITY  OF  DELINQUENTS  OF  CRIMES   IN  THE  PERIOD  I–VI  2018</t>
  </si>
  <si>
    <t>WSKAŹNIKI  WYKRYWALNOŚCI  SPRAWCÓW  PRZESTĘPSTWa   W  OKRESIE  I–VI  2018  R. 
  RATES  OF  DETECTABILITY  OF  DELINQUENTS  OF  CRIMESa   IN  THE  PERIOD  I–VI  2018  </t>
  </si>
  <si>
    <t xml:space="preserve">WYPADKI  DROGOWE  W  OKRESIE  I–VI  2018  R. 
 ROAD  TRAFFIC  ACCIDENTS  IN  THE  PERIOD  I-VI  2018 </t>
  </si>
  <si>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xml:space="preserve"> W  REJESTRZE  REGON  W  2018  R. </t>
    </r>
  </si>
  <si>
    <t>PODMIOTY  GOSPODARKI  NARODOWEJ  W  REJESTRZE  REGON  W  2018  R.
ENTITIES  OF  THE  NATIONAL  ECONOMY  IN  THE  REGON  REGISTER  IN  2018</t>
  </si>
  <si>
    <t>TABL.43CZ.1</t>
  </si>
  <si>
    <t>TABL.43CZ.1A</t>
  </si>
  <si>
    <t>TABL.43CZ.2</t>
  </si>
  <si>
    <t>TABL.43CZ.2A</t>
  </si>
  <si>
    <t>TABL.44CZ.3</t>
  </si>
  <si>
    <t>TABL.44CZ.4</t>
  </si>
  <si>
    <t>WYBRANE  WSKAŹNIKI OGÓLNOPOLSKIE
SELECTED  INDICATORS  FOR  POLAND</t>
  </si>
  <si>
    <t>PODSTAWOWE  DANE  O  WOJEWÓDZTWACH
BASIC  DATA  ON  VOIVODSHIPS</t>
  </si>
  <si>
    <t>TABL.45CZ.5</t>
  </si>
  <si>
    <t>TABL.45CZ.6</t>
  </si>
  <si>
    <t>TABL.45CZ.7</t>
  </si>
  <si>
    <t xml:space="preserve">                 Stan w dniu 30 VI</t>
  </si>
  <si>
    <t xml:space="preserve">                 As of 30 VI</t>
  </si>
  <si>
    <t>                Stan w dniu 30 VI</t>
  </si>
  <si>
    <t xml:space="preserve">                As of 30 VI</t>
  </si>
  <si>
    <t xml:space="preserve">                 As of 30 VI </t>
  </si>
  <si>
    <r>
      <t xml:space="preserve">w złotych  </t>
    </r>
    <r>
      <rPr>
        <i/>
        <sz val="9"/>
        <color indexed="63"/>
        <rFont val="Arial"/>
        <family val="2"/>
        <charset val="238"/>
      </rPr>
      <t xml:space="preserve"> in zlotys</t>
    </r>
  </si>
  <si>
    <r>
      <t xml:space="preserve">  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 xml:space="preserve">c </t>
    </r>
    <r>
      <rPr>
        <sz val="8"/>
        <rFont val="Arial"/>
        <family val="2"/>
        <charset val="238"/>
      </rPr>
      <t xml:space="preserve">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</si>
  <si>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12768*</t>
  </si>
  <si>
    <t>15140*</t>
  </si>
  <si>
    <t>13996*</t>
  </si>
  <si>
    <t>16333*</t>
  </si>
  <si>
    <t>4759*</t>
  </si>
  <si>
    <t>45478*</t>
  </si>
  <si>
    <t>7319*</t>
  </si>
  <si>
    <r>
      <t xml:space="preserve">w liczbach bezwzględnych       </t>
    </r>
    <r>
      <rPr>
        <sz val="9"/>
        <color indexed="63"/>
        <rFont val="Arial"/>
        <family val="2"/>
        <charset val="238"/>
      </rPr>
      <t xml:space="preserve">  </t>
    </r>
    <r>
      <rPr>
        <i/>
        <sz val="9"/>
        <color indexed="63"/>
        <rFont val="Arial"/>
        <family val="2"/>
        <charset val="238"/>
      </rPr>
      <t xml:space="preserve"> in absolute numbers</t>
    </r>
  </si>
  <si>
    <r>
      <t>na 1000 ludności   </t>
    </r>
    <r>
      <rPr>
        <sz val="9"/>
        <color indexed="63"/>
        <rFont val="Arial"/>
        <family val="2"/>
        <charset val="238"/>
      </rPr>
      <t xml:space="preserve"> </t>
    </r>
    <r>
      <rPr>
        <i/>
        <sz val="9"/>
        <color indexed="63"/>
        <rFont val="Arial"/>
        <family val="2"/>
        <charset val="238"/>
      </rPr>
      <t> </t>
    </r>
    <r>
      <rPr>
        <i/>
        <sz val="9"/>
        <color indexed="63"/>
        <rFont val="Arial"/>
        <family val="2"/>
        <charset val="238"/>
      </rPr>
      <t xml:space="preserve">per 1000 population </t>
    </r>
  </si>
  <si>
    <r>
      <t xml:space="preserve">w tysiącach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</si>
  <si>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</si>
  <si>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 xml:space="preserve"> in thousand</t>
    </r>
  </si>
  <si>
    <r>
      <t>w milionach złotych   </t>
    </r>
    <r>
      <rPr>
        <i/>
        <sz val="9"/>
        <rFont val="Arial"/>
        <family val="2"/>
        <charset val="238"/>
      </rPr>
      <t> </t>
    </r>
    <r>
      <rPr>
        <i/>
        <sz val="9"/>
        <color indexed="63"/>
        <rFont val="Arial"/>
        <family val="2"/>
        <charset val="238"/>
      </rPr>
      <t xml:space="preserve"> in million zlotys </t>
    </r>
  </si>
  <si>
    <r>
      <t xml:space="preserve">       </t>
    </r>
    <r>
      <rPr>
        <i/>
        <sz val="9"/>
        <color indexed="63"/>
        <rFont val="Arial"/>
        <family val="2"/>
        <charset val="238"/>
      </rPr>
      <t>corresponding period of previous year = 100</t>
    </r>
  </si>
  <si>
    <r>
      <t xml:space="preserve">w milionach złotychs              </t>
    </r>
    <r>
      <rPr>
        <sz val="9"/>
        <color indexed="63"/>
        <rFont val="Arial"/>
        <family val="2"/>
        <charset val="238"/>
      </rPr>
      <t xml:space="preserve">       </t>
    </r>
    <r>
      <rPr>
        <i/>
        <sz val="9"/>
        <color indexed="63"/>
        <rFont val="Arial"/>
        <family val="2"/>
        <charset val="238"/>
      </rPr>
      <t>in million zloty</t>
    </r>
  </si>
  <si>
    <r>
      <t xml:space="preserve">prognoza       </t>
    </r>
    <r>
      <rPr>
        <i/>
        <sz val="9"/>
        <color indexed="63"/>
        <rFont val="Arial"/>
        <family val="2"/>
        <charset val="238"/>
      </rPr>
      <t>forecast</t>
    </r>
  </si>
  <si>
    <r>
      <t>    powiaty:  </t>
    </r>
    <r>
      <rPr>
        <b/>
        <i/>
        <sz val="9"/>
        <color indexed="63"/>
        <rFont val="Arial"/>
        <family val="2"/>
        <charset val="238"/>
      </rPr>
      <t> </t>
    </r>
    <r>
      <rPr>
        <i/>
        <sz val="9"/>
        <color indexed="63"/>
        <rFont val="Arial"/>
        <family val="2"/>
        <charset val="238"/>
      </rPr>
      <t xml:space="preserve">powiats: </t>
    </r>
  </si>
  <si>
    <r>
      <t xml:space="preserve">    powiaty: </t>
    </r>
    <r>
      <rPr>
        <b/>
        <sz val="9"/>
        <color indexed="63"/>
        <rFont val="Arial"/>
        <family val="2"/>
        <charset val="238"/>
      </rPr>
      <t> </t>
    </r>
    <r>
      <rPr>
        <b/>
        <i/>
        <sz val="9"/>
        <color indexed="63"/>
        <rFont val="Arial"/>
        <family val="2"/>
        <charset val="238"/>
      </rPr>
      <t> </t>
    </r>
    <r>
      <rPr>
        <i/>
        <sz val="9"/>
        <color indexed="63"/>
        <rFont val="Arial"/>
        <family val="2"/>
        <charset val="238"/>
      </rPr>
      <t xml:space="preserve">powiats: </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</si>
  <si>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</si>
  <si>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tys.            </t>
    </r>
    <r>
      <rPr>
        <i/>
        <sz val="9"/>
        <color indexed="63"/>
        <rFont val="Arial"/>
        <family val="2"/>
        <charset val="238"/>
      </rPr>
      <t>in thous.</t>
    </r>
  </si>
  <si>
    <r>
      <t xml:space="preserve">w zł           </t>
    </r>
    <r>
      <rPr>
        <sz val="9"/>
        <color indexed="63"/>
        <rFont val="Arial"/>
        <family val="2"/>
        <charset val="238"/>
      </rPr>
      <t xml:space="preserve">   </t>
    </r>
    <r>
      <rPr>
        <i/>
        <sz val="9"/>
        <color indexed="63"/>
        <rFont val="Arial"/>
        <family val="2"/>
        <charset val="238"/>
      </rPr>
      <t xml:space="preserve"> in zl </t>
    </r>
  </si>
  <si>
    <r>
      <t xml:space="preserve">w mln zł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in mln zl </t>
    </r>
  </si>
  <si>
    <r>
      <t xml:space="preserve">w tys.            </t>
    </r>
    <r>
      <rPr>
        <sz val="9"/>
        <color indexed="63"/>
        <rFont val="Arial"/>
        <family val="2"/>
        <charset val="238"/>
      </rPr>
      <t xml:space="preserve">   </t>
    </r>
    <r>
      <rPr>
        <i/>
        <sz val="9"/>
        <color indexed="63"/>
        <rFont val="Arial"/>
        <family val="2"/>
        <charset val="238"/>
      </rPr>
      <t xml:space="preserve">in thous. </t>
    </r>
  </si>
  <si>
    <r>
      <t xml:space="preserve">w złotych             </t>
    </r>
    <r>
      <rPr>
        <sz val="9"/>
        <color indexed="63"/>
        <rFont val="Arial"/>
        <family val="2"/>
        <charset val="238"/>
      </rPr>
      <t xml:space="preserve">  </t>
    </r>
    <r>
      <rPr>
        <i/>
        <sz val="9"/>
        <color indexed="63"/>
        <rFont val="Arial"/>
        <family val="2"/>
        <charset val="238"/>
      </rPr>
      <t xml:space="preserve">in zloty </t>
    </r>
  </si>
  <si>
    <t xml:space="preserve">  Ź r ó d ł o: dane Komendy Głównej Policji pobrane z Krajowego Systemu Informacji Policji w dniu 16. 07. 2018 r.</t>
  </si>
  <si>
    <t xml:space="preserve">  S o u r c e: data of the National Police Headquarters were extracted from the National Police Information System (KSIP) on 16 July 2018. </t>
  </si>
  <si>
    <t xml:space="preserve">  Ź r ó d ł o: dane Komendy Głównej Policji pobrane z Systemu Ewidencji Wypadków i Kolizji w dniu 27.07.2018 r.</t>
  </si>
  <si>
    <t xml:space="preserve"> S o u r c e: data of the National Police Headquarters extracted from the Traffic Casualties and Clashes System (SEWIK) on 27 July 2018.</t>
  </si>
  <si>
    <r>
      <t xml:space="preserve">WYSZCZEGÓLNIENIE
</t>
    </r>
    <r>
      <rPr>
        <i/>
        <sz val="9"/>
        <color indexed="63"/>
        <rFont val="Arial"/>
        <family val="2"/>
        <charset val="238"/>
      </rPr>
      <t>SPECIFICATION</t>
    </r>
    <r>
      <rPr>
        <sz val="9"/>
        <rFont val="Arial"/>
        <family val="2"/>
        <charset val="238"/>
      </rPr>
      <t xml:space="preserve">
</t>
    </r>
    <r>
      <rPr>
        <sz val="9"/>
        <color indexed="63"/>
        <rFont val="Arial"/>
        <family val="2"/>
        <charset val="238"/>
      </rPr>
      <t xml:space="preserve">
</t>
    </r>
  </si>
  <si>
    <r>
      <t>Ludność</t>
    </r>
    <r>
      <rPr>
        <vertAlign val="superscript"/>
        <sz val="9"/>
        <rFont val="Arial"/>
        <family val="2"/>
        <charset val="238"/>
      </rPr>
      <t>a</t>
    </r>
  </si>
  <si>
    <t xml:space="preserve">  a End of period  b Number of live births minus deaths in a given period.  c  Infants less than 1 year old.  d  Per 1000 live births. </t>
  </si>
  <si>
    <r>
      <rPr>
        <sz val="9"/>
        <rFont val="Arial"/>
        <family val="2"/>
        <charset val="238"/>
      </rPr>
      <t>51024</t>
    </r>
    <r>
      <rPr>
        <vertAlign val="superscript"/>
        <sz val="9"/>
        <rFont val="Arial"/>
        <family val="2"/>
        <charset val="238"/>
      </rPr>
      <t>e</t>
    </r>
  </si>
  <si>
    <r>
      <t>48523</t>
    </r>
    <r>
      <rPr>
        <vertAlign val="superscript"/>
        <sz val="9"/>
        <rFont val="Arial"/>
        <family val="2"/>
        <charset val="238"/>
      </rPr>
      <t>e</t>
    </r>
  </si>
  <si>
    <r>
      <t>169</t>
    </r>
    <r>
      <rPr>
        <vertAlign val="superscript"/>
        <sz val="9"/>
        <rFont val="Arial"/>
        <family val="2"/>
        <charset val="238"/>
      </rPr>
      <t>e</t>
    </r>
  </si>
  <si>
    <r>
      <t>54,67</t>
    </r>
    <r>
      <rPr>
        <i/>
        <vertAlign val="superscript"/>
        <sz val="9"/>
        <rFont val="Arial"/>
        <family val="2"/>
        <charset val="238"/>
      </rPr>
      <t>d</t>
    </r>
  </si>
  <si>
    <r>
      <t>66,44</t>
    </r>
    <r>
      <rPr>
        <i/>
        <vertAlign val="superscript"/>
        <sz val="9"/>
        <rFont val="Arial"/>
        <family val="2"/>
        <charset val="238"/>
      </rPr>
      <t>d</t>
    </r>
  </si>
  <si>
    <r>
      <t xml:space="preserve">  </t>
    </r>
    <r>
      <rPr>
        <i/>
        <sz val="8"/>
        <rFont val="Arial"/>
        <family val="2"/>
        <charset val="238"/>
      </rPr>
      <t xml:space="preserve">a Stan w końcu okresu. b </t>
    </r>
    <r>
      <rPr>
        <sz val="8"/>
        <rFont val="Arial"/>
        <family val="2"/>
        <charset val="238"/>
      </rPr>
      <t xml:space="preserve">Różnica między liczbą urodzeń żywych i liczbą zgonów w danym okresie. </t>
    </r>
    <r>
      <rPr>
        <i/>
        <sz val="8"/>
        <rFont val="Arial"/>
        <family val="2"/>
        <charset val="238"/>
      </rPr>
      <t xml:space="preserve"> c </t>
    </r>
    <r>
      <rPr>
        <sz val="8"/>
        <rFont val="Arial"/>
        <family val="2"/>
        <charset val="238"/>
      </rPr>
      <t xml:space="preserve"> Dzieci w wieku poniżej 1 roku.  </t>
    </r>
    <r>
      <rPr>
        <i/>
        <sz val="8"/>
        <rFont val="Arial"/>
        <family val="2"/>
        <charset val="238"/>
      </rPr>
      <t xml:space="preserve">d  </t>
    </r>
    <r>
      <rPr>
        <sz val="8"/>
        <rFont val="Arial"/>
        <family val="2"/>
        <charset val="238"/>
      </rPr>
      <t xml:space="preserve">Na 1000 urodzeń żywych. </t>
    </r>
    <r>
      <rPr>
        <i/>
        <sz val="8"/>
        <rFont val="Arial"/>
        <family val="2"/>
        <charset val="238"/>
      </rPr>
      <t/>
    </r>
  </si>
  <si>
    <r>
      <t xml:space="preserve"> </t>
    </r>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</si>
  <si>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sz val="9"/>
        <rFont val="Arial"/>
        <family val="2"/>
        <charset val="238"/>
      </rPr>
      <t>169</t>
    </r>
    <r>
      <rPr>
        <vertAlign val="superscript"/>
        <sz val="9"/>
        <rFont val="Arial"/>
        <family val="2"/>
        <charset val="238"/>
      </rPr>
      <t>e</t>
    </r>
  </si>
  <si>
    <r>
      <t>73787</t>
    </r>
    <r>
      <rPr>
        <i/>
        <vertAlign val="superscript"/>
        <sz val="9"/>
        <rFont val="Arial"/>
        <family val="2"/>
        <charset val="238"/>
      </rPr>
      <t>f</t>
    </r>
  </si>
  <si>
    <r>
      <t>28396</t>
    </r>
    <r>
      <rPr>
        <i/>
        <vertAlign val="superscript"/>
        <sz val="9"/>
        <rFont val="Arial"/>
        <family val="2"/>
        <charset val="238"/>
      </rPr>
      <t>g</t>
    </r>
  </si>
  <si>
    <r>
      <t>56167</t>
    </r>
    <r>
      <rPr>
        <i/>
        <vertAlign val="superscript"/>
        <sz val="9"/>
        <rFont val="Arial"/>
        <family val="2"/>
        <charset val="238"/>
      </rPr>
      <t>h</t>
    </r>
  </si>
  <si>
    <r>
      <t>66278</t>
    </r>
    <r>
      <rPr>
        <i/>
        <vertAlign val="superscript"/>
        <sz val="9"/>
        <rFont val="Arial"/>
        <family val="2"/>
        <charset val="238"/>
      </rPr>
      <t>f</t>
    </r>
  </si>
  <si>
    <r>
      <t>27376</t>
    </r>
    <r>
      <rPr>
        <i/>
        <vertAlign val="superscript"/>
        <sz val="9"/>
        <rFont val="Arial"/>
        <family val="2"/>
        <charset val="238"/>
      </rPr>
      <t>g</t>
    </r>
  </si>
  <si>
    <r>
      <rPr>
        <sz val="9"/>
        <rFont val="Arial"/>
        <family val="2"/>
        <charset val="238"/>
      </rPr>
      <t>48523</t>
    </r>
    <r>
      <rPr>
        <vertAlign val="superscript"/>
        <sz val="9"/>
        <rFont val="Arial"/>
        <family val="2"/>
        <charset val="238"/>
      </rPr>
      <t>e</t>
    </r>
  </si>
  <si>
    <r>
      <t>53001</t>
    </r>
    <r>
      <rPr>
        <i/>
        <vertAlign val="superscript"/>
        <sz val="9"/>
        <rFont val="Arial"/>
        <family val="2"/>
        <charset val="238"/>
      </rPr>
      <t>h</t>
    </r>
  </si>
  <si>
    <r>
      <t>1430</t>
    </r>
    <r>
      <rPr>
        <i/>
        <vertAlign val="superscript"/>
        <sz val="9"/>
        <rFont val="Arial"/>
        <family val="2"/>
        <charset val="238"/>
      </rPr>
      <t>f</t>
    </r>
  </si>
  <si>
    <r>
      <t>79</t>
    </r>
    <r>
      <rPr>
        <i/>
        <vertAlign val="superscript"/>
        <sz val="9"/>
        <rFont val="Arial"/>
        <family val="2"/>
        <charset val="238"/>
      </rPr>
      <t>g</t>
    </r>
  </si>
  <si>
    <r>
      <t>484</t>
    </r>
    <r>
      <rPr>
        <vertAlign val="superscript"/>
        <sz val="9"/>
        <rFont val="Arial"/>
        <family val="2"/>
        <charset val="238"/>
      </rPr>
      <t>h</t>
    </r>
  </si>
  <si>
    <r>
      <t xml:space="preserve"> </t>
    </r>
    <r>
      <rPr>
        <i/>
        <sz val="8"/>
        <color indexed="8"/>
        <rFont val="Arial"/>
        <family val="2"/>
        <charset val="238"/>
      </rPr>
      <t xml:space="preserve"> a</t>
    </r>
    <r>
      <rPr>
        <sz val="8"/>
        <color indexed="8"/>
        <rFont val="Times New Roman"/>
        <family val="1"/>
        <charset val="238"/>
      </rPr>
      <t xml:space="preserve">  </t>
    </r>
    <r>
      <rPr>
        <sz val="8"/>
        <color indexed="8"/>
        <rFont val="Arial"/>
        <family val="2"/>
        <charset val="238"/>
      </rPr>
      <t xml:space="preserve">Podstawowych (bez ziarna siewnego); łącznie z mieszankami zbożowymi.  </t>
    </r>
    <r>
      <rPr>
        <i/>
        <sz val="8"/>
        <color indexed="8"/>
        <rFont val="Arial"/>
        <family val="2"/>
        <charset val="238"/>
      </rPr>
      <t>b</t>
    </r>
    <r>
      <rPr>
        <sz val="8"/>
        <color indexed="8"/>
        <rFont val="Arial"/>
        <family val="2"/>
        <charset val="238"/>
      </rPr>
      <t xml:space="preserve">  Obejmuje bydło, cielęta, trzodę chlewną, owce, konie i drób.  </t>
    </r>
    <r>
      <rPr>
        <i/>
        <sz val="8"/>
        <color indexed="8"/>
        <rFont val="Arial"/>
        <family val="2"/>
        <charset val="238"/>
      </rPr>
      <t>c</t>
    </r>
    <r>
      <rPr>
        <sz val="8"/>
        <color indexed="8"/>
        <rFont val="Arial"/>
        <family val="2"/>
        <charset val="238"/>
      </rPr>
      <t xml:space="preserve">  W wadze poubojowej ciepłej; miesięczne wskaźniki dynamiki podano w warunkach porównywalnych, tj po zmianie od stycznia 2018 r. wskaźników przeliczeniowych. </t>
    </r>
    <r>
      <rPr>
        <i/>
        <sz val="8"/>
        <color indexed="8"/>
        <rFont val="Arial"/>
        <family val="2"/>
        <charset val="238"/>
      </rPr>
      <t xml:space="preserve"> d</t>
    </r>
    <r>
      <rPr>
        <sz val="8"/>
        <color indexed="8"/>
        <rFont val="Arial"/>
        <family val="2"/>
        <charset val="238"/>
      </rPr>
      <t xml:space="preserve">  Okres VII–XII 2016 r.  </t>
    </r>
    <r>
      <rPr>
        <i/>
        <sz val="8"/>
        <color indexed="8"/>
        <rFont val="Arial"/>
        <family val="2"/>
        <charset val="238"/>
      </rPr>
      <t>e</t>
    </r>
    <r>
      <rPr>
        <sz val="8"/>
        <color indexed="8"/>
        <rFont val="Arial"/>
        <family val="2"/>
        <charset val="238"/>
      </rPr>
      <t xml:space="preserve"> Okres VII–XII 2017 r. </t>
    </r>
    <r>
      <rPr>
        <i/>
        <sz val="8"/>
        <color indexed="8"/>
        <rFont val="Arial"/>
        <family val="2"/>
        <charset val="238"/>
      </rPr>
      <t>f</t>
    </r>
    <r>
      <rPr>
        <sz val="8"/>
        <color indexed="8"/>
        <rFont val="Arial"/>
        <family val="2"/>
        <charset val="238"/>
      </rPr>
      <t xml:space="preserve"> Okres VII 2016 r. – VI 2017 r.  </t>
    </r>
    <r>
      <rPr>
        <i/>
        <sz val="8"/>
        <color indexed="8"/>
        <rFont val="Arial"/>
        <family val="2"/>
        <charset val="238"/>
      </rPr>
      <t>g</t>
    </r>
    <r>
      <rPr>
        <sz val="8"/>
        <color indexed="8"/>
        <rFont val="Arial"/>
        <family val="2"/>
        <charset val="238"/>
      </rPr>
      <t xml:space="preserve">  Okres VII–IX 2017 r.  </t>
    </r>
    <r>
      <rPr>
        <i/>
        <sz val="8"/>
        <color indexed="8"/>
        <rFont val="Arial"/>
        <family val="2"/>
        <charset val="238"/>
      </rPr>
      <t>h</t>
    </r>
    <r>
      <rPr>
        <sz val="8"/>
        <color indexed="8"/>
        <rFont val="Arial"/>
        <family val="2"/>
        <charset val="238"/>
      </rPr>
      <t xml:space="preserve"> Okres VII 2017 r. – III 2018 r. </t>
    </r>
    <r>
      <rPr>
        <i/>
        <sz val="8"/>
        <color indexed="8"/>
        <rFont val="Arial"/>
        <family val="2"/>
        <charset val="238"/>
      </rPr>
      <t xml:space="preserve"> i</t>
    </r>
    <r>
      <rPr>
        <sz val="8"/>
        <color indexed="8"/>
        <rFont val="Arial"/>
        <family val="2"/>
        <charset val="238"/>
      </rPr>
      <t xml:space="preserve"> Okres VII 2017 r. – VI 2018 r. </t>
    </r>
  </si>
  <si>
    <t>2018*</t>
  </si>
  <si>
    <t>1260*</t>
  </si>
  <si>
    <t>1279*</t>
  </si>
  <si>
    <t>77,4*</t>
  </si>
  <si>
    <t>100,5*</t>
  </si>
  <si>
    <t>93,4*</t>
  </si>
  <si>
    <t>120,3*</t>
  </si>
  <si>
    <t>62,5*</t>
  </si>
  <si>
    <t>101,5*</t>
  </si>
  <si>
    <t>768*</t>
  </si>
  <si>
    <t>1250*</t>
  </si>
  <si>
    <t>3278*</t>
  </si>
  <si>
    <t>1434*</t>
  </si>
  <si>
    <t>1844*</t>
  </si>
  <si>
    <t>4557*</t>
  </si>
  <si>
    <t>2128*</t>
  </si>
  <si>
    <t>2403*</t>
  </si>
  <si>
    <t>185*</t>
  </si>
  <si>
    <t>115*</t>
  </si>
  <si>
    <t>69*</t>
  </si>
  <si>
    <t>319*</t>
  </si>
  <si>
    <t>216*</t>
  </si>
  <si>
    <t>103*</t>
  </si>
  <si>
    <t>456*</t>
  </si>
  <si>
    <t>322*</t>
  </si>
  <si>
    <t>133*</t>
  </si>
  <si>
    <r>
      <rPr>
        <sz val="10"/>
        <rFont val="Arial"/>
        <family val="2"/>
        <charset val="238"/>
      </rPr>
      <t>TABL.35</t>
    </r>
    <r>
      <rPr>
        <b/>
        <sz val="10"/>
        <rFont val="Arial"/>
        <family val="2"/>
        <charset val="238"/>
      </rPr>
      <t xml:space="preserve">   STAN I RUCH  NATURALNY  LUDNOŚCI  W  2017  R.</t>
    </r>
  </si>
  <si>
    <t>STAN I RUCH  NATURALNY  LUDNOŚCI  W  2017  R.
 POPULATION AND VITAL  STATISTICS  IN  2017</t>
  </si>
  <si>
    <t xml:space="preserve">                POPULATION  AND VITAL  STATISTICS  IN  2017</t>
  </si>
  <si>
    <r>
      <t>76277</t>
    </r>
    <r>
      <rPr>
        <vertAlign val="superscript"/>
        <sz val="9"/>
        <rFont val="Arial"/>
        <family val="2"/>
        <charset val="238"/>
      </rPr>
      <t>i</t>
    </r>
  </si>
  <si>
    <r>
      <t>70873</t>
    </r>
    <r>
      <rPr>
        <vertAlign val="superscript"/>
        <sz val="9"/>
        <rFont val="Arial"/>
        <family val="2"/>
        <charset val="238"/>
      </rPr>
      <t>i</t>
    </r>
  </si>
  <si>
    <r>
      <t>1180</t>
    </r>
    <r>
      <rPr>
        <vertAlign val="superscript"/>
        <sz val="9"/>
        <rFont val="Arial"/>
        <family val="2"/>
        <charset val="238"/>
      </rPr>
      <t>i</t>
    </r>
  </si>
  <si>
    <r>
      <t xml:space="preserve">PRZESTĘPSTWA  STWIERDZONE  I  WSKAŹNIKI  WYKRYWALNOŚCI SPRAWCÓW  PRZESTĘPSTW  W  OKRESIE  I–VI  2018 R.
</t>
    </r>
    <r>
      <rPr>
        <i/>
        <u/>
        <sz val="9"/>
        <color indexed="12"/>
        <rFont val="Arial"/>
        <family val="2"/>
        <charset val="238"/>
      </rPr>
      <t>ASCERTAINED  CRIMES  AND  RATES  OF  DETECTABILITY  OF  DELINQUENTS  IN  THE  PERIOD  I–VI  2018</t>
    </r>
  </si>
  <si>
    <r>
      <t xml:space="preserve">                  PRZESTĘPSTW  W  OKRESIE  I–VI  2018 r.</t>
    </r>
    <r>
      <rPr>
        <b/>
        <i/>
        <vertAlign val="superscript"/>
        <sz val="10"/>
        <rFont val="Arial"/>
        <family val="2"/>
        <charset val="238"/>
      </rPr>
      <t>a</t>
    </r>
  </si>
  <si>
    <t>PODMIOTY  GOSPODARKI  NARODOWEJ  W  REJESTRZE  REGON  WEDŁUG  FORMY  PRAWNEJ 
NATIONAL  ECONOMY  ENTITIES  IN  THE  REGON  REGISTER  BY  LEGAL  STATUS</t>
  </si>
  <si>
    <t xml:space="preserve">                End of June 2018</t>
  </si>
  <si>
    <t xml:space="preserve">                Stan w końcu czerwca 2018 r .</t>
  </si>
  <si>
    <t xml:space="preserve">                Stan w końcu czerwca 2018 r.</t>
  </si>
  <si>
    <r>
      <t>615,6</t>
    </r>
    <r>
      <rPr>
        <vertAlign val="superscript"/>
        <sz val="9"/>
        <color indexed="8"/>
        <rFont val="Arial"/>
        <family val="2"/>
        <charset val="238"/>
      </rPr>
      <t>a</t>
    </r>
  </si>
  <si>
    <r>
      <t>25,03</t>
    </r>
    <r>
      <rPr>
        <vertAlign val="superscript"/>
        <sz val="9"/>
        <color indexed="8"/>
        <rFont val="Arial"/>
        <family val="2"/>
        <charset val="238"/>
      </rPr>
      <t>a</t>
    </r>
  </si>
  <si>
    <r>
      <t>72,88</t>
    </r>
    <r>
      <rPr>
        <vertAlign val="superscript"/>
        <sz val="9"/>
        <color indexed="8"/>
        <rFont val="Arial"/>
        <family val="2"/>
        <charset val="238"/>
      </rPr>
      <t>a</t>
    </r>
  </si>
  <si>
    <r>
      <t>23,58</t>
    </r>
    <r>
      <rPr>
        <i/>
        <vertAlign val="superscript"/>
        <sz val="9"/>
        <color indexed="8"/>
        <rFont val="Arial"/>
        <family val="2"/>
        <charset val="238"/>
      </rPr>
      <t>b</t>
    </r>
  </si>
  <si>
    <r>
      <t>2,04</t>
    </r>
    <r>
      <rPr>
        <i/>
        <vertAlign val="superscript"/>
        <sz val="9"/>
        <rFont val="Arial"/>
        <family val="2"/>
        <charset val="238"/>
      </rPr>
      <t>b</t>
    </r>
  </si>
  <si>
    <r>
      <t>57,76</t>
    </r>
    <r>
      <rPr>
        <vertAlign val="superscript"/>
        <sz val="9"/>
        <rFont val="Arial"/>
        <family val="2"/>
        <charset val="238"/>
      </rPr>
      <t>b</t>
    </r>
  </si>
  <si>
    <r>
      <t>67,01</t>
    </r>
    <r>
      <rPr>
        <vertAlign val="superscript"/>
        <sz val="9"/>
        <rFont val="Arial"/>
        <family val="2"/>
        <charset val="238"/>
      </rPr>
      <t>b</t>
    </r>
  </si>
  <si>
    <t xml:space="preserve">  a  Basic (excluding sowing seeds); including cereal mixes.  b  Data include cattle, calves, pigs, sheep, horses and poultry.  c  In post-slaugther warm weight; monthly dynamics are given in comparable conditions, i.e. after change of conversion rates from January 2018.  d  The period VII–XII 2016.  e  The period VII–XII 2017.  f The period VII 2016 – VI 2017.  g  The period VII-IX 2017.  h  The period VII 2017 – III 2018. i The period VII 2017 –VI 2018.</t>
  </si>
  <si>
    <r>
      <t>Podmioty gospodarki narodowej</t>
    </r>
    <r>
      <rPr>
        <i/>
        <vertAlign val="superscript"/>
        <sz val="9"/>
        <rFont val="Arial"/>
        <family val="2"/>
        <charset val="238"/>
      </rPr>
      <t>ac</t>
    </r>
    <r>
      <rPr>
        <vertAlign val="superscript"/>
        <sz val="9"/>
        <rFont val="Arial"/>
        <family val="2"/>
        <charset val="238"/>
      </rPr>
      <t xml:space="preserve">         </t>
    </r>
    <r>
      <rPr>
        <sz val="9"/>
        <rFont val="Arial"/>
        <family val="2"/>
        <charset val="238"/>
      </rPr>
      <t xml:space="preserve">w tys.   </t>
    </r>
    <r>
      <rPr>
        <sz val="9"/>
        <color theme="1" tint="0.34998626667073579"/>
        <rFont val="Arial"/>
        <family val="2"/>
        <charset val="238"/>
      </rPr>
      <t xml:space="preserve">     </t>
    </r>
    <r>
      <rPr>
        <i/>
        <sz val="9"/>
        <color theme="1" tint="0.34998626667073579"/>
        <rFont val="Arial"/>
        <family val="2"/>
        <charset val="238"/>
      </rPr>
      <t>National economy entities</t>
    </r>
    <r>
      <rPr>
        <i/>
        <vertAlign val="superscript"/>
        <sz val="9"/>
        <color theme="1" tint="0.34998626667073579"/>
        <rFont val="Arial"/>
        <family val="2"/>
        <charset val="238"/>
      </rPr>
      <t>ac</t>
    </r>
    <r>
      <rPr>
        <i/>
        <sz val="9"/>
        <color theme="1" tint="0.34998626667073579"/>
        <rFont val="Arial"/>
        <family val="2"/>
        <charset val="238"/>
      </rPr>
      <t xml:space="preserve"> 
in thous.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</si>
  <si>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 </t>
    </r>
  </si>
  <si>
    <r>
      <t>Population</t>
    </r>
    <r>
      <rPr>
        <i/>
        <vertAlign val="superscript"/>
        <sz val="9"/>
        <color theme="1" tint="0.34998626667073579"/>
        <rFont val="Arial"/>
        <family val="2"/>
        <charset val="238"/>
      </rPr>
      <t>ab</t>
    </r>
  </si>
  <si>
    <r>
      <t xml:space="preserve">w tys.         </t>
    </r>
    <r>
      <rPr>
        <sz val="9"/>
        <color theme="1" tint="0.34998626667073579"/>
        <rFont val="Arial"/>
        <family val="2"/>
        <charset val="238"/>
      </rPr>
      <t xml:space="preserve">    </t>
    </r>
    <r>
      <rPr>
        <i/>
        <sz val="9"/>
        <color theme="1" tint="0.34998626667073579"/>
        <rFont val="Arial"/>
        <family val="2"/>
        <charset val="238"/>
      </rPr>
      <t>in thous.</t>
    </r>
  </si>
  <si>
    <r>
      <t>Bezrobotni zarejestrowani</t>
    </r>
    <r>
      <rPr>
        <i/>
        <vertAlign val="superscript"/>
        <sz val="9"/>
        <rFont val="Arial"/>
        <family val="2"/>
        <charset val="238"/>
      </rPr>
      <t xml:space="preserve">a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Registered unemployed persons</t>
    </r>
    <r>
      <rPr>
        <i/>
        <vertAlign val="superscript"/>
        <sz val="9"/>
        <color theme="1" tint="0.34998626667073579"/>
        <rFont val="Arial"/>
        <family val="2"/>
        <charset val="238"/>
      </rPr>
      <t>a</t>
    </r>
  </si>
  <si>
    <r>
      <t>Stopa bezrobocia rejestro- wanego</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 xml:space="preserve">ad                  </t>
    </r>
    <r>
      <rPr>
        <i/>
        <sz val="9"/>
        <color theme="1" tint="0.3499862666707357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</si>
  <si>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de</t>
    </r>
    <r>
      <rPr>
        <i/>
        <vertAlign val="superscript"/>
        <sz val="9"/>
        <color theme="1" tint="0.34998626667073579"/>
        <rFont val="Times New Roman"/>
        <family val="1"/>
        <charset val="238"/>
      </rPr>
      <t xml:space="preserve"> </t>
    </r>
  </si>
  <si>
    <r>
      <t>Bezrobotni zarejestro-
wani na 
1 ofertę        pracy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Registered unemployed persons per job offer</t>
    </r>
    <r>
      <rPr>
        <i/>
        <vertAlign val="superscript"/>
        <sz val="9"/>
        <color theme="1" tint="0.34998626667073579"/>
        <rFont val="Arial"/>
        <family val="2"/>
        <charset val="238"/>
      </rPr>
      <t>a</t>
    </r>
  </si>
  <si>
    <r>
      <t xml:space="preserve">Przeciętne zatrudnienie                                     w sektorze przedsiębiorstw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Average paid employment                                       in enterprise sector </t>
    </r>
  </si>
  <si>
    <r>
      <t xml:space="preserve">w tys.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thous.</t>
    </r>
  </si>
  <si>
    <r>
      <t xml:space="preserve">OKRESY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</si>
  <si>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Przeciętne miesięczne wynagrodzenie
brutto w sektorze przedsiębiorstw                     </t>
    </r>
    <r>
      <rPr>
        <sz val="9"/>
        <color indexed="63"/>
        <rFont val="Arial"/>
        <family val="2"/>
        <charset val="238"/>
      </rPr>
      <t xml:space="preserve">       </t>
    </r>
    <r>
      <rPr>
        <i/>
        <sz val="9"/>
        <color theme="1" tint="0.34998626667073579"/>
        <rFont val="Arial"/>
        <family val="2"/>
        <charset val="238"/>
      </rPr>
      <t xml:space="preserve">Average monthly gross wages
and salaries in enterprise sector </t>
    </r>
  </si>
  <si>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sz val="9"/>
        <color indexed="63"/>
        <rFont val="Arial"/>
        <family val="2"/>
        <charset val="238"/>
      </rPr>
      <t xml:space="preserve"> </t>
    </r>
    <r>
      <rPr>
        <i/>
        <sz val="9"/>
        <color theme="1" tint="0.34998626667073579"/>
        <rFont val="Arial"/>
        <family val="2"/>
        <charset val="238"/>
      </rPr>
      <t>Average monthly gross retirement pay and pension</t>
    </r>
    <r>
      <rPr>
        <i/>
        <vertAlign val="superscript"/>
        <sz val="9"/>
        <color theme="1" tint="0.34998626667073579"/>
        <rFont val="Arial"/>
        <family val="2"/>
        <charset val="238"/>
      </rPr>
      <t xml:space="preserve">a </t>
    </r>
    <r>
      <rPr>
        <i/>
        <sz val="9"/>
        <color theme="1" tint="0.34998626667073579"/>
        <rFont val="Arial"/>
        <family val="2"/>
        <charset val="238"/>
      </rPr>
      <t xml:space="preserve">from the Social Insurance Fund </t>
    </r>
  </si>
  <si>
    <r>
      <t xml:space="preserve">Wskaźniki cen skupu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</si>
  <si>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                  </t>
    </r>
    <r>
      <rPr>
        <i/>
        <sz val="9"/>
        <color theme="1" tint="0.34998626667073579"/>
        <rFont val="Arial"/>
        <family val="2"/>
        <charset val="238"/>
      </rPr>
      <t xml:space="preserve">cereal grain (excluding sowing seed) </t>
    </r>
  </si>
  <si>
    <r>
      <t xml:space="preserve">pszenicy                                     </t>
    </r>
    <r>
      <rPr>
        <sz val="9"/>
        <color indexed="63"/>
        <rFont val="Arial"/>
        <family val="2"/>
        <charset val="238"/>
      </rPr>
      <t xml:space="preserve">    </t>
    </r>
    <r>
      <rPr>
        <i/>
        <sz val="9"/>
        <color theme="1" tint="0.34998626667073579"/>
        <rFont val="Arial"/>
        <family val="2"/>
        <charset val="238"/>
      </rPr>
      <t xml:space="preserve">wheat </t>
    </r>
  </si>
  <si>
    <r>
      <t xml:space="preserve">żyta                                             </t>
    </r>
    <r>
      <rPr>
        <sz val="9"/>
        <color indexed="63"/>
        <rFont val="Arial"/>
        <family val="2"/>
        <charset val="238"/>
      </rPr>
      <t xml:space="preserve">        </t>
    </r>
    <r>
      <rPr>
        <i/>
        <sz val="9"/>
        <color theme="1" tint="0.34998626667073579"/>
        <rFont val="Arial"/>
        <family val="2"/>
        <charset val="238"/>
      </rPr>
      <t xml:space="preserve">rye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</si>
  <si>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previous period = 100 </t>
    </r>
  </si>
  <si>
    <r>
      <t xml:space="preserve">Wskaźniki cen skupu (dok.)                                                                                                                                                           </t>
    </r>
    <r>
      <rPr>
        <sz val="9"/>
        <color theme="1" tint="0.34998626667073579"/>
        <rFont val="Arial"/>
        <family val="2"/>
        <charset val="238"/>
      </rPr>
      <t xml:space="preserve">   </t>
    </r>
    <r>
      <rPr>
        <i/>
        <sz val="9"/>
        <color theme="1" tint="0.34998626667073579"/>
        <rFont val="Arial"/>
        <family val="2"/>
        <charset val="238"/>
      </rPr>
      <t>Price indices of procurement (cont.)</t>
    </r>
  </si>
  <si>
    <r>
      <t xml:space="preserve">żywca rzeźnego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animals for slaughter </t>
    </r>
  </si>
  <si>
    <r>
      <t xml:space="preserve">bydło (bez cieląt)            </t>
    </r>
    <r>
      <rPr>
        <sz val="9"/>
        <color indexed="63"/>
        <rFont val="Arial"/>
        <family val="2"/>
        <charset val="238"/>
      </rPr>
      <t xml:space="preserve">    </t>
    </r>
    <r>
      <rPr>
        <i/>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</si>
  <si>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     </t>
    </r>
    <r>
      <rPr>
        <i/>
        <sz val="9"/>
        <color indexed="63"/>
        <rFont val="Arial"/>
        <family val="2"/>
        <charset val="238"/>
      </rPr>
      <t xml:space="preserve">pigs </t>
    </r>
  </si>
  <si>
    <r>
      <t>Skup żywca rzeźnego ogółem                                   w przeliczeniu na mięso
(łącznie z tłuszczami)</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</si>
  <si>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Skup mleka                                                   </t>
    </r>
    <r>
      <rPr>
        <sz val="9"/>
        <color indexed="63"/>
        <rFont val="Arial"/>
        <family val="2"/>
        <charset val="238"/>
      </rPr>
      <t xml:space="preserve">   </t>
    </r>
    <r>
      <rPr>
        <i/>
        <sz val="9"/>
        <color theme="1" tint="0.34998626667073579"/>
        <rFont val="Arial"/>
        <family val="2"/>
        <charset val="238"/>
      </rPr>
      <t xml:space="preserve">Procurement of milk </t>
    </r>
  </si>
  <si>
    <r>
      <t>Relacja cen skupu żywca wieprzowego do cen żyta na targowis-         kach</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prices of pigs for slaughter         to prices of rye on market-places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</si>
  <si>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w  tys. t             </t>
    </r>
    <r>
      <rPr>
        <sz val="9"/>
        <color theme="1" tint="0.34998626667073579"/>
        <rFont val="Arial"/>
        <family val="2"/>
        <charset val="238"/>
      </rPr>
      <t xml:space="preserve">  </t>
    </r>
    <r>
      <rPr>
        <i/>
        <sz val="9"/>
        <color theme="1" tint="0.34998626667073579"/>
        <rFont val="Arial"/>
        <family val="2"/>
        <charset val="238"/>
      </rPr>
      <t>in thous. t</t>
    </r>
  </si>
  <si>
    <r>
      <t xml:space="preserve">w mln l           </t>
    </r>
    <r>
      <rPr>
        <sz val="9"/>
        <color theme="1" tint="0.34998626667073579"/>
        <rFont val="Arial"/>
        <family val="2"/>
        <charset val="238"/>
      </rPr>
      <t xml:space="preserve">  </t>
    </r>
    <r>
      <rPr>
        <i/>
        <sz val="9"/>
        <color theme="1" tint="0.34998626667073579"/>
        <rFont val="Arial"/>
        <family val="2"/>
        <charset val="238"/>
      </rPr>
      <t>in mln l</t>
    </r>
  </si>
  <si>
    <r>
      <t>Produkcja sprzedana przemysłu</t>
    </r>
    <r>
      <rPr>
        <i/>
        <vertAlign val="superscript"/>
        <sz val="9"/>
        <rFont val="Arial"/>
        <family val="2"/>
        <charset val="238"/>
      </rPr>
      <t>a</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Sold production of industry</t>
    </r>
    <r>
      <rPr>
        <i/>
        <vertAlign val="superscript"/>
        <sz val="9"/>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</si>
  <si>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</si>
  <si>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</si>
  <si>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górnictwo i wydobywanie           </t>
    </r>
    <r>
      <rPr>
        <sz val="9"/>
        <color indexed="63"/>
        <rFont val="Arial"/>
        <family val="2"/>
        <charset val="238"/>
      </rPr>
      <t xml:space="preserve">  </t>
    </r>
    <r>
      <rPr>
        <i/>
        <sz val="9"/>
        <color theme="1" tint="0.34998626667073579"/>
        <rFont val="Arial"/>
        <family val="2"/>
        <charset val="238"/>
      </rPr>
      <t>mining and quarrying</t>
    </r>
  </si>
  <si>
    <r>
      <t>przetwórstwo przemysłowe</t>
    </r>
    <r>
      <rPr>
        <sz val="9"/>
        <color indexed="63"/>
        <rFont val="Arial"/>
        <family val="2"/>
        <charset val="238"/>
      </rPr>
      <t xml:space="preserve"> </t>
    </r>
    <r>
      <rPr>
        <i/>
        <sz val="9"/>
        <color theme="1" tint="0.34998626667073579"/>
        <rFont val="Arial"/>
        <family val="2"/>
        <charset val="238"/>
      </rPr>
      <t xml:space="preserve">manufacturing </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</si>
  <si>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</si>
  <si>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water supply; sewerage, waste management and remediation activities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</si>
  <si>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</si>
  <si>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Sprzedaż produkcji                          budowlano-montażowej</t>
    </r>
    <r>
      <rPr>
        <i/>
        <vertAlign val="superscript"/>
        <sz val="9"/>
        <rFont val="Arial"/>
        <family val="2"/>
        <charset val="238"/>
      </rPr>
      <t xml:space="preserve">ab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Sale of construction and assembly                production</t>
    </r>
    <r>
      <rPr>
        <i/>
        <vertAlign val="superscript"/>
        <sz val="9"/>
        <color theme="1" tint="0.34998626667073579"/>
        <rFont val="Arial"/>
        <family val="2"/>
        <charset val="238"/>
      </rPr>
      <t>ab</t>
    </r>
  </si>
  <si>
    <r>
      <t>Mieszkania oddane do użytkowania</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Dwellings completed</t>
    </r>
    <r>
      <rPr>
        <i/>
        <vertAlign val="superscript"/>
        <sz val="9"/>
        <color theme="1" tint="0.34998626667073579"/>
        <rFont val="Arial"/>
        <family val="2"/>
        <charset val="238"/>
      </rPr>
      <t>c</t>
    </r>
  </si>
  <si>
    <r>
      <t>Sprzedaż detaliczna towarów</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Retail sales of goods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</si>
  <si>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ogółem
</t>
    </r>
    <r>
      <rPr>
        <i/>
        <sz val="9"/>
        <color theme="1" tint="0.34998626667073579"/>
        <rFont val="Arial"/>
        <family val="2"/>
        <charset val="238"/>
      </rPr>
      <t xml:space="preserve">total </t>
    </r>
  </si>
  <si>
    <r>
      <t>               POPULATION  AND  VITAL  STATISTICS</t>
    </r>
    <r>
      <rPr>
        <i/>
        <vertAlign val="superscript"/>
        <sz val="10"/>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</si>
  <si>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rFont val="Arial"/>
        <family val="2"/>
        <charset val="238"/>
      </rPr>
      <t xml:space="preserve">                   </t>
    </r>
  </si>
  <si>
    <r>
      <t>Population</t>
    </r>
    <r>
      <rPr>
        <i/>
        <vertAlign val="superscript"/>
        <sz val="9"/>
        <color theme="1" tint="0.34998626667073579"/>
        <rFont val="Arial"/>
        <family val="2"/>
        <charset val="238"/>
      </rPr>
      <t>b</t>
    </r>
  </si>
  <si>
    <r>
      <t xml:space="preserve">Małżeństwa </t>
    </r>
    <r>
      <rPr>
        <i/>
        <sz val="9"/>
        <color theme="1" tint="0.34998626667073579"/>
        <rFont val="Arial"/>
        <family val="2"/>
        <charset val="238"/>
      </rPr>
      <t xml:space="preserve">Marriages </t>
    </r>
  </si>
  <si>
    <r>
      <t>Przyrost naturalny</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c</t>
    </r>
  </si>
  <si>
    <r>
      <t>Małżeństwa</t>
    </r>
    <r>
      <rPr>
        <sz val="9"/>
        <color theme="1" tint="0.34998626667073579"/>
        <rFont val="Arial"/>
        <family val="2"/>
        <charset val="238"/>
      </rPr>
      <t xml:space="preserve"> </t>
    </r>
    <r>
      <rPr>
        <i/>
        <sz val="9"/>
        <color theme="1" tint="0.34998626667073579"/>
        <rFont val="Arial"/>
        <family val="2"/>
        <charset val="238"/>
      </rPr>
      <t xml:space="preserve">Marriages </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</si>
  <si>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</si>
  <si>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Deaths </t>
    </r>
  </si>
  <si>
    <r>
      <t>Przyrost naturalny</t>
    </r>
    <r>
      <rPr>
        <i/>
        <vertAlign val="superscript"/>
        <sz val="9"/>
        <rFont val="Arial"/>
        <family val="2"/>
        <charset val="238"/>
      </rPr>
      <t>c</t>
    </r>
    <r>
      <rPr>
        <vertAlign val="superscript"/>
        <sz val="9"/>
        <color theme="1" tint="0.3499862666707357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c </t>
    </r>
  </si>
  <si>
    <r>
      <t xml:space="preserve">  a</t>
    </r>
    <r>
      <rPr>
        <i/>
        <sz val="8"/>
        <color theme="1" tint="0.34998626667073579"/>
        <rFont val="Times New Roman"/>
        <family val="1"/>
        <charset val="238"/>
      </rPr>
      <t xml:space="preserve"> </t>
    </r>
    <r>
      <rPr>
        <i/>
        <sz val="8"/>
        <color theme="1" tint="0.34998626667073579"/>
        <rFont val="Arial"/>
        <family val="2"/>
        <charset val="238"/>
      </rPr>
      <t>See methodological notes item 1.  b End of period.  c The difference between the number of live births and deaths in a given period.  d Children under the age of 1.  e Per 1000 live births.</t>
    </r>
    <r>
      <rPr>
        <sz val="8"/>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</si>
  <si>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indexed="63"/>
        <rFont val="Arial"/>
        <family val="2"/>
        <charset val="238"/>
      </rPr>
      <t>previous period = 100</t>
    </r>
  </si>
  <si>
    <r>
      <t xml:space="preserve">Ogółem
</t>
    </r>
    <r>
      <rPr>
        <i/>
        <sz val="9"/>
        <color theme="1" tint="0.34998626667073579"/>
        <rFont val="Arial"/>
        <family val="2"/>
        <charset val="238"/>
      </rPr>
      <t>Grand total</t>
    </r>
  </si>
  <si>
    <r>
      <t xml:space="preserve">razem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</si>
  <si>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</si>
  <si>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</si>
  <si>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industry</t>
    </r>
    <r>
      <rPr>
        <i/>
        <vertAlign val="superscript"/>
        <sz val="9"/>
        <color theme="1" tint="0.34998626667073579"/>
        <rFont val="Arial"/>
        <family val="2"/>
        <charset val="238"/>
      </rPr>
      <t>a</t>
    </r>
  </si>
  <si>
    <r>
      <t>produkcja artykułów spożywczych</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</si>
  <si>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 xml:space="preserve"> </t>
    </r>
    <r>
      <rPr>
        <i/>
        <sz val="9"/>
        <color theme="1" tint="0.34998626667073579"/>
        <rFont val="Arial"/>
        <family val="2"/>
        <charset val="238"/>
      </rPr>
      <t>manufacture of textiles</t>
    </r>
  </si>
  <si>
    <r>
      <t xml:space="preserve">produkcja
odzieży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</si>
  <si>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</si>
  <si>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sz val="9"/>
        <color theme="1" tint="0.34998626667073579"/>
        <rFont val="Arial"/>
        <family val="2"/>
        <charset val="238"/>
      </rPr>
      <t xml:space="preserve"> </t>
    </r>
    <r>
      <rPr>
        <i/>
        <sz val="9"/>
        <color theme="1" tint="0.34998626667073579"/>
        <rFont val="Arial"/>
        <family val="2"/>
        <charset val="238"/>
      </rPr>
      <t xml:space="preserve"> manufacture of paper and paper products</t>
    </r>
  </si>
  <si>
    <r>
      <t xml:space="preserve">w tysiącach  </t>
    </r>
    <r>
      <rPr>
        <sz val="9"/>
        <color theme="1" tint="0.34998626667073579"/>
        <rFont val="Arial"/>
        <family val="2"/>
        <charset val="238"/>
      </rPr>
      <t xml:space="preserve"> </t>
    </r>
    <r>
      <rPr>
        <i/>
        <sz val="9"/>
        <color theme="1" tint="0.34998626667073579"/>
        <rFont val="Arial"/>
        <family val="2"/>
        <charset val="238"/>
      </rPr>
      <t>in thousand</t>
    </r>
  </si>
  <si>
    <r>
      <t>przemysł</t>
    </r>
    <r>
      <rPr>
        <i/>
        <vertAlign val="superscript"/>
        <sz val="9"/>
        <rFont val="Arial"/>
        <family val="2"/>
        <charset val="238"/>
      </rPr>
      <t>a</t>
    </r>
    <r>
      <rPr>
        <sz val="9"/>
        <rFont val="Arial"/>
        <family val="2"/>
        <charset val="238"/>
      </rPr>
      <t xml:space="preserve"> (dok.)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(cont.)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</si>
  <si>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t>
    </r>
    <r>
      <rPr>
        <i/>
        <sz val="9"/>
        <color indexed="63"/>
        <rFont val="Arial"/>
        <family val="2"/>
        <charset val="238"/>
      </rPr>
      <t>0</t>
    </r>
  </si>
  <si>
    <r>
      <t xml:space="preserve">produkcja wyrobów z gumy 
i tworzyw sztucznych          </t>
    </r>
    <r>
      <rPr>
        <sz val="9"/>
        <color indexed="63"/>
        <rFont val="Arial"/>
        <family val="2"/>
        <charset val="238"/>
      </rPr>
      <t xml:space="preserve"> </t>
    </r>
    <r>
      <rPr>
        <i/>
        <sz val="9"/>
        <color theme="1" tint="0.34998626667073579"/>
        <rFont val="Arial"/>
        <family val="2"/>
        <charset val="238"/>
      </rPr>
      <t>manufacture of rubber and plastic products</t>
    </r>
  </si>
  <si>
    <r>
      <t xml:space="preserve">produkcja wyrobów 
z pozostałych mineralnych surowców niemetalicznych           </t>
    </r>
    <r>
      <rPr>
        <sz val="9"/>
        <color indexed="63"/>
        <rFont val="Arial"/>
        <family val="2"/>
        <charset val="238"/>
      </rPr>
      <t xml:space="preserve"> </t>
    </r>
    <r>
      <rPr>
        <i/>
        <sz val="9"/>
        <color theme="1" tint="0.34998626667073579"/>
        <rFont val="Arial"/>
        <family val="2"/>
        <charset val="238"/>
      </rPr>
      <t>manufacture of other non-metallic mineral products</t>
    </r>
  </si>
  <si>
    <r>
      <t xml:space="preserve">produkcja metali      </t>
    </r>
    <r>
      <rPr>
        <sz val="9"/>
        <color indexed="63"/>
        <rFont val="Arial"/>
        <family val="2"/>
        <charset val="238"/>
      </rPr>
      <t xml:space="preserve">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</si>
  <si>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</si>
  <si>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sz val="9"/>
        <color indexed="63"/>
        <rFont val="Arial"/>
        <family val="2"/>
        <charset val="238"/>
      </rPr>
      <t xml:space="preserve">  </t>
    </r>
    <r>
      <rPr>
        <i/>
        <sz val="9"/>
        <color theme="1" tint="0.34998626667073579"/>
        <rFont val="Arial"/>
        <family val="2"/>
        <charset val="238"/>
      </rPr>
      <t>manufacture of computer, electronic and optical products</t>
    </r>
  </si>
  <si>
    <r>
      <t xml:space="preserve">produkcja urządzeń elektry-          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</si>
  <si>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manufacture of machinery and equipment n.e.c.</t>
    </r>
  </si>
  <si>
    <r>
      <t>wytwarzanie
i zaopatrywanie
w energię
elektryczną,
gaz, parę wodną
i gorącą wodę</t>
    </r>
    <r>
      <rPr>
        <i/>
        <vertAlign val="superscript"/>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</si>
  <si>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 xml:space="preserve">∆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</si>
  <si>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</si>
  <si>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</si>
  <si>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</si>
  <si>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razem                   </t>
    </r>
    <r>
      <rPr>
        <sz val="9"/>
        <color theme="1" tint="0.34998626667073579"/>
        <rFont val="Arial"/>
        <family val="2"/>
        <charset val="238"/>
      </rPr>
      <t xml:space="preserve">   </t>
    </r>
    <r>
      <rPr>
        <i/>
        <sz val="9"/>
        <color theme="1" tint="0.34998626667073579"/>
        <rFont val="Arial"/>
        <family val="2"/>
        <charset val="238"/>
      </rPr>
      <t xml:space="preserve">  total</t>
    </r>
  </si>
  <si>
    <r>
      <t>budowa budynków</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</si>
  <si>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civil engineering</t>
    </r>
  </si>
  <si>
    <r>
      <t>roboty budowlane specjalistyczne</t>
    </r>
    <r>
      <rPr>
        <sz val="9"/>
        <color theme="1" tint="0.34998626667073579"/>
        <rFont val="Arial"/>
        <family val="2"/>
        <charset val="238"/>
      </rPr>
      <t xml:space="preserve">  </t>
    </r>
    <r>
      <rPr>
        <i/>
        <sz val="9"/>
        <color theme="1" tint="0.34998626667073579"/>
        <rFont val="Arial"/>
        <family val="2"/>
        <charset val="238"/>
      </rPr>
      <t>specialised construction activities</t>
    </r>
    <r>
      <rPr>
        <sz val="9"/>
        <color theme="1" tint="0.34998626667073579"/>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</si>
  <si>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total</t>
    </r>
  </si>
  <si>
    <r>
      <t>handel hurtowy 
i detaliczny pojazdami samochodowymi oraz ich naprawa</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</si>
  <si>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wholesale trade</t>
    </r>
    <r>
      <rPr>
        <i/>
        <vertAlign val="superscript"/>
        <sz val="9"/>
        <color theme="1" tint="0.34998626667073579"/>
        <rFont val="Arial"/>
        <family val="2"/>
        <charset val="238"/>
      </rPr>
      <t>∆</t>
    </r>
  </si>
  <si>
    <r>
      <t>handel detaliczny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retail trade</t>
    </r>
    <r>
      <rPr>
        <i/>
        <vertAlign val="superscript"/>
        <sz val="9"/>
        <color theme="1" tint="0.34998626667073579"/>
        <rFont val="Arial"/>
        <family val="2"/>
        <charset val="238"/>
      </rPr>
      <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</si>
  <si>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</si>
  <si>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</si>
  <si>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</si>
  <si>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</si>
  <si>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</si>
  <si>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administrative and support service activities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</si>
  <si>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previous period = 100</t>
    </r>
  </si>
  <si>
    <r>
      <t>przemysł</t>
    </r>
    <r>
      <rPr>
        <i/>
        <vertAlign val="superscript"/>
        <sz val="9"/>
        <rFont val="Arial"/>
        <family val="2"/>
        <charset val="238"/>
      </rPr>
      <t>a</t>
    </r>
    <r>
      <rPr>
        <vertAlign val="superscript"/>
        <sz val="9"/>
        <color indexed="63"/>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</si>
  <si>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</si>
  <si>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</si>
  <si>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</si>
  <si>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</si>
  <si>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 xml:space="preserve"> </t>
    </r>
    <r>
      <rPr>
        <i/>
        <sz val="8"/>
        <rFont val="Arial"/>
        <family val="2"/>
        <charset val="238"/>
      </rPr>
      <t xml:space="preserve"> a</t>
    </r>
    <r>
      <rPr>
        <sz val="8"/>
        <rFont val="Arial"/>
        <family val="2"/>
        <charset val="238"/>
      </rPr>
      <t xml:space="preserve">  Patrz uwagi ogólne pkt 11.       </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</si>
  <si>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sz val="9"/>
        <color indexed="63"/>
        <rFont val="Arial"/>
        <family val="2"/>
        <charset val="238"/>
      </rPr>
      <t xml:space="preserve">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</si>
  <si>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handel; naprawa pojazdów samo-         chodowych</t>
    </r>
    <r>
      <rPr>
        <i/>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</si>
  <si>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</si>
  <si>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</si>
  <si>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</si>
  <si>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</si>
  <si>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color theme="1" tint="0.34998626667073579"/>
        <rFont val="Arial"/>
        <family val="2"/>
        <charset val="238"/>
      </rPr>
      <t>administrative              and support           service                     activities</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</si>
  <si>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</si>
  <si>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ogółem        </t>
    </r>
    <r>
      <rPr>
        <sz val="9"/>
        <color indexed="63"/>
        <rFont val="Arial"/>
        <family val="2"/>
        <charset val="238"/>
      </rPr>
      <t xml:space="preserve">    </t>
    </r>
    <r>
      <rPr>
        <i/>
        <sz val="9"/>
        <color theme="1" tint="0.34998626667073579"/>
        <rFont val="Arial"/>
        <family val="2"/>
        <charset val="238"/>
      </rPr>
      <t>grand total</t>
    </r>
  </si>
  <si>
    <r>
      <t xml:space="preserve">kobiety           </t>
    </r>
    <r>
      <rPr>
        <i/>
        <sz val="9"/>
        <color theme="1" tint="0.34998626667073579"/>
        <rFont val="Arial"/>
        <family val="2"/>
        <charset val="238"/>
      </rPr>
      <t>females</t>
    </r>
  </si>
  <si>
    <r>
      <t xml:space="preserve">z ogółem         </t>
    </r>
    <r>
      <rPr>
        <sz val="9"/>
        <color theme="1" tint="0.34998626667073579"/>
        <rFont val="Arial"/>
        <family val="2"/>
        <charset val="238"/>
      </rPr>
      <t xml:space="preserve"> </t>
    </r>
    <r>
      <rPr>
        <i/>
        <sz val="9"/>
        <color theme="1" tint="0.34998626667073579"/>
        <rFont val="Arial"/>
        <family val="2"/>
        <charset val="238"/>
      </rPr>
      <t xml:space="preserve">of grand total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</si>
  <si>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  Registered unemployed persons</t>
    </r>
  </si>
  <si>
    <r>
      <t xml:space="preserve">dotychczas niepracujący </t>
    </r>
    <r>
      <rPr>
        <i/>
        <sz val="9"/>
        <color theme="1" tint="0.34998626667073579"/>
        <rFont val="Arial"/>
        <family val="2"/>
        <charset val="238"/>
      </rPr>
      <t>previously            not employed</t>
    </r>
  </si>
  <si>
    <r>
      <t xml:space="preserve">uprzednio pracujący                 </t>
    </r>
    <r>
      <rPr>
        <i/>
        <sz val="9"/>
        <color theme="1" tint="0.34998626667073579"/>
        <rFont val="Arial"/>
        <family val="2"/>
        <charset val="238"/>
      </rPr>
      <t>previously working</t>
    </r>
  </si>
  <si>
    <r>
      <t xml:space="preserve">zwolnieni                  z przyczyn dotyczących zakładów pracy                    </t>
    </r>
    <r>
      <rPr>
        <i/>
        <sz val="9"/>
        <color theme="1" tint="0.34998626667073579"/>
        <rFont val="Arial"/>
        <family val="2"/>
        <charset val="238"/>
      </rPr>
      <t>terminated for company reason</t>
    </r>
  </si>
  <si>
    <r>
      <t xml:space="preserve">bez prawa            do zasiłku        </t>
    </r>
    <r>
      <rPr>
        <sz val="9"/>
        <color indexed="63"/>
        <rFont val="Arial"/>
        <family val="2"/>
        <charset val="238"/>
      </rPr>
      <t xml:space="preserve">  </t>
    </r>
    <r>
      <rPr>
        <i/>
        <sz val="9"/>
        <color theme="1" tint="0.34998626667073579"/>
        <rFont val="Arial"/>
        <family val="2"/>
        <charset val="238"/>
      </rPr>
      <t>without          benefit rights</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</si>
  <si>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</si>
  <si>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 xml:space="preserve">bez kwalifikacji
zawodowych
</t>
    </r>
    <r>
      <rPr>
        <i/>
        <sz val="9"/>
        <color theme="1" tint="0.34998626667073579"/>
        <rFont val="Arial"/>
        <family val="2"/>
        <charset val="238"/>
      </rPr>
      <t>without
occupational
qualifications</t>
    </r>
  </si>
  <si>
    <r>
      <t>pozostający bez pracy dłużej niż          1 rok</t>
    </r>
    <r>
      <rPr>
        <i/>
        <vertAlign val="superscript"/>
        <sz val="9"/>
        <rFont val="Arial"/>
        <family val="2"/>
        <charset val="238"/>
      </rPr>
      <t xml:space="preserve">b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out of job for period longer than 1 year</t>
    </r>
    <r>
      <rPr>
        <i/>
        <vertAlign val="superscript"/>
        <sz val="9"/>
        <color theme="1" tint="0.34998626667073579"/>
        <rFont val="Arial"/>
        <family val="2"/>
        <charset val="238"/>
      </rPr>
      <t>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</si>
  <si>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</si>
  <si>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Stopa bezrobocia rejestrowanego</t>
    </r>
    <r>
      <rPr>
        <i/>
        <vertAlign val="superscript"/>
        <sz val="9"/>
        <rFont val="Arial"/>
        <family val="2"/>
        <charset val="238"/>
      </rPr>
      <t xml:space="preserve">a        
</t>
    </r>
    <r>
      <rPr>
        <sz val="9"/>
        <rFont val="Arial"/>
        <family val="2"/>
        <charset val="238"/>
      </rPr>
      <t xml:space="preserve">w %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a</t>
    </r>
    <r>
      <rPr>
        <i/>
        <sz val="9"/>
        <color theme="1" tint="0.34998626667073579"/>
        <rFont val="Arial"/>
        <family val="2"/>
        <charset val="238"/>
      </rPr>
      <t xml:space="preserve">  in %</t>
    </r>
    <r>
      <rPr>
        <i/>
        <sz val="9"/>
        <color indexed="63"/>
        <rFont val="Arial"/>
        <family val="2"/>
        <charset val="238"/>
      </rPr>
      <t xml:space="preserve"> </t>
    </r>
  </si>
  <si>
    <r>
      <t>Bezrobotni nowo zarejestrowani</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Newly registered unemployed persons</t>
    </r>
    <r>
      <rPr>
        <i/>
        <vertAlign val="superscript"/>
        <sz val="9"/>
        <color theme="1" tint="0.34998626667073579"/>
        <rFont val="Arial"/>
        <family val="2"/>
        <charset val="238"/>
      </rPr>
      <t>b</t>
    </r>
  </si>
  <si>
    <r>
      <t xml:space="preserve">po raz kolejny </t>
    </r>
    <r>
      <rPr>
        <i/>
        <sz val="9"/>
        <color theme="1" tint="0.34998626667073579"/>
        <rFont val="Arial"/>
        <family val="2"/>
        <charset val="238"/>
      </rPr>
      <t xml:space="preserve">reentrants to
unemployment
rolls </t>
    </r>
  </si>
  <si>
    <r>
      <t>Bezrobotni wyrejes-     trowani</t>
    </r>
    <r>
      <rPr>
        <i/>
        <vertAlign val="superscript"/>
        <sz val="9"/>
        <rFont val="Arial"/>
        <family val="2"/>
        <charset val="238"/>
      </rPr>
      <t xml:space="preserve">b                                    </t>
    </r>
    <r>
      <rPr>
        <sz val="9"/>
        <rFont val="Arial"/>
        <family val="2"/>
        <charset val="238"/>
      </rPr>
      <t xml:space="preserve"> </t>
    </r>
    <r>
      <rPr>
        <i/>
        <sz val="9"/>
        <color theme="1" tint="0.34998626667073579"/>
        <rFont val="Arial"/>
        <family val="2"/>
        <charset val="238"/>
      </rPr>
      <t>Persons removed       from unem-       ployment rolls</t>
    </r>
    <r>
      <rPr>
        <i/>
        <vertAlign val="superscript"/>
        <sz val="9"/>
        <color theme="1" tint="0.34998626667073579"/>
        <rFont val="Arial"/>
        <family val="2"/>
        <charset val="238"/>
      </rPr>
      <t>b</t>
    </r>
  </si>
  <si>
    <r>
      <t xml:space="preserve">z tytułu podjęcia pracy                        </t>
    </r>
    <r>
      <rPr>
        <sz val="9"/>
        <color indexed="63"/>
        <rFont val="Arial"/>
        <family val="2"/>
        <charset val="238"/>
      </rPr>
      <t xml:space="preserve">     </t>
    </r>
    <r>
      <rPr>
        <i/>
        <sz val="9"/>
        <color theme="1" tint="0.34998626667073579"/>
        <rFont val="Arial"/>
        <family val="2"/>
        <charset val="238"/>
      </rPr>
      <t>received jobs</t>
    </r>
  </si>
  <si>
    <r>
      <t xml:space="preserve">zgłoszone w ciągu miesiąca              </t>
    </r>
    <r>
      <rPr>
        <sz val="9"/>
        <color indexed="63"/>
        <rFont val="Arial"/>
        <family val="2"/>
        <charset val="238"/>
      </rPr>
      <t xml:space="preserve"> </t>
    </r>
    <r>
      <rPr>
        <i/>
        <sz val="9"/>
        <color theme="1" tint="0.34998626667073579"/>
        <rFont val="Arial"/>
        <family val="2"/>
        <charset val="238"/>
      </rPr>
      <t>declaring during           a month</t>
    </r>
  </si>
  <si>
    <r>
      <t>Oferty pracy</t>
    </r>
    <r>
      <rPr>
        <i/>
        <vertAlign val="superscript"/>
        <sz val="9"/>
        <rFont val="Arial"/>
        <family val="2"/>
        <charset val="238"/>
      </rPr>
      <t xml:space="preserve">a      </t>
    </r>
    <r>
      <rPr>
        <i/>
        <vertAlign val="superscript"/>
        <sz val="9"/>
        <color theme="1" tint="0.34998626667073579"/>
        <rFont val="Arial"/>
        <family val="2"/>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a</t>
    </r>
  </si>
  <si>
    <r>
      <t xml:space="preserve">sektor prywatny 
</t>
    </r>
    <r>
      <rPr>
        <i/>
        <sz val="9"/>
        <color theme="1" tint="0.34998626667073579"/>
        <rFont val="Arial"/>
        <family val="2"/>
        <charset val="238"/>
      </rPr>
      <t>private sector</t>
    </r>
  </si>
  <si>
    <r>
      <t xml:space="preserve">stan w końcu miesiąca                        </t>
    </r>
    <r>
      <rPr>
        <sz val="9"/>
        <color indexed="63"/>
        <rFont val="Arial"/>
        <family val="2"/>
        <charset val="238"/>
      </rPr>
      <t xml:space="preserve">     </t>
    </r>
    <r>
      <rPr>
        <i/>
        <sz val="9"/>
        <color theme="1" tint="0.34998626667073579"/>
        <rFont val="Arial"/>
        <family val="2"/>
        <charset val="238"/>
      </rPr>
      <t>end of month</t>
    </r>
  </si>
  <si>
    <r>
      <t xml:space="preserve">  a  See methodological notes item 4.  b</t>
    </r>
    <r>
      <rPr>
        <b/>
        <i/>
        <sz val="8"/>
        <color theme="1" tint="0.34998626667073579"/>
        <rFont val="Arial"/>
        <family val="2"/>
      </rPr>
      <t xml:space="preserve">  </t>
    </r>
    <r>
      <rPr>
        <i/>
        <sz val="8"/>
        <color theme="1" tint="0.34998626667073579"/>
        <rFont val="Arial"/>
        <family val="2"/>
      </rPr>
      <t xml:space="preserve">During a month.  </t>
    </r>
  </si>
  <si>
    <r>
      <t>                REGISTERED  UNEMPLOYED  PERSONS  WITH  A  SPECIFIC  SITUATION  ON  THE  LABOUR  MARKET</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</si>
  <si>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</si>
  <si>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do 30 roku
życia
</t>
    </r>
    <r>
      <rPr>
        <i/>
        <sz val="9"/>
        <color theme="1" tint="0.34998626667073579"/>
        <rFont val="Arial"/>
        <family val="2"/>
        <charset val="238"/>
      </rPr>
      <t>below
30 years</t>
    </r>
  </si>
  <si>
    <r>
      <t xml:space="preserve">do 25 roku życia
</t>
    </r>
    <r>
      <rPr>
        <i/>
        <sz val="9"/>
        <color indexed="63"/>
        <rFont val="Arial"/>
        <family val="2"/>
        <charset val="238"/>
      </rPr>
      <t xml:space="preserve"> </t>
    </r>
    <r>
      <rPr>
        <i/>
        <sz val="9"/>
        <color theme="1" tint="0.34998626667073579"/>
        <rFont val="Arial"/>
        <family val="2"/>
        <charset val="238"/>
      </rPr>
      <t xml:space="preserve">below 25 years
of age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</si>
  <si>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by age</t>
    </r>
  </si>
  <si>
    <r>
      <t xml:space="preserve">Bezrobotni zarejestrowani        </t>
    </r>
    <r>
      <rPr>
        <sz val="9"/>
        <color theme="1" tint="0.34998626667073579"/>
        <rFont val="Arial"/>
        <family val="2"/>
        <charset val="238"/>
      </rPr>
      <t xml:space="preserve">   </t>
    </r>
    <r>
      <rPr>
        <i/>
        <sz val="9"/>
        <color theme="1" tint="0.34998626667073579"/>
        <rFont val="Arial"/>
        <family val="2"/>
        <charset val="238"/>
      </rPr>
      <t>Registered unemployed persons</t>
    </r>
  </si>
  <si>
    <r>
      <t xml:space="preserve">powyżej                   50 roku życia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over 50 years         of age</t>
    </r>
  </si>
  <si>
    <r>
      <t xml:space="preserve">długotrwale bezrobotni      </t>
    </r>
    <r>
      <rPr>
        <sz val="9"/>
        <color indexed="63"/>
        <rFont val="Arial"/>
        <family val="2"/>
        <charset val="238"/>
      </rPr>
      <t xml:space="preserve">   </t>
    </r>
    <r>
      <rPr>
        <i/>
        <sz val="9"/>
        <color theme="1" tint="0.34998626667073579"/>
        <rFont val="Arial"/>
        <family val="2"/>
        <charset val="238"/>
      </rPr>
      <t xml:space="preserve">long-term unemployed </t>
    </r>
  </si>
  <si>
    <r>
      <t xml:space="preserve">osoby
korzystające
ze świadczeń
pomocy
społecznej
</t>
    </r>
    <r>
      <rPr>
        <i/>
        <sz val="9"/>
        <color theme="1" tint="0.34998626667073579"/>
        <rFont val="Arial"/>
        <family val="2"/>
        <charset val="238"/>
      </rPr>
      <t>unemployed
persons
benefiting
from social
assistance</t>
    </r>
  </si>
  <si>
    <r>
      <t xml:space="preserve">osoby posiadające co najmniej
jedno dziecko
</t>
    </r>
    <r>
      <rPr>
        <i/>
        <sz val="9"/>
        <color theme="1" tint="0.34998626667073579"/>
        <rFont val="Arial"/>
        <family val="2"/>
        <charset val="238"/>
      </rPr>
      <t>unemployed persons with at least 
one child</t>
    </r>
  </si>
  <si>
    <r>
      <t xml:space="preserve">do 6 roku życia
</t>
    </r>
    <r>
      <rPr>
        <i/>
        <sz val="9"/>
        <color theme="1" tint="0.34998626667073579"/>
        <rFont val="Arial"/>
        <family val="2"/>
        <charset val="238"/>
      </rPr>
      <t>under 6 years
of age</t>
    </r>
  </si>
  <si>
    <r>
      <t xml:space="preserve">niepełnosprawne
do 18 roku życia
</t>
    </r>
    <r>
      <rPr>
        <i/>
        <sz val="9"/>
        <color theme="1" tint="0.34998626667073579"/>
        <rFont val="Arial"/>
        <family val="2"/>
        <charset val="238"/>
      </rPr>
      <t>disabled child
under 18 years
of age</t>
    </r>
  </si>
  <si>
    <r>
      <t xml:space="preserve">niepełnosprawni   </t>
    </r>
    <r>
      <rPr>
        <sz val="9"/>
        <color indexed="63"/>
        <rFont val="Arial"/>
        <family val="2"/>
        <charset val="238"/>
      </rPr>
      <t xml:space="preserve"> </t>
    </r>
    <r>
      <rPr>
        <i/>
        <sz val="9"/>
        <color theme="1" tint="0.34998626667073579"/>
        <rFont val="Arial"/>
        <family val="2"/>
        <charset val="238"/>
      </rPr>
      <t xml:space="preserve">disabled </t>
    </r>
  </si>
  <si>
    <r>
      <t xml:space="preserve">OKRESY
</t>
    </r>
    <r>
      <rPr>
        <i/>
        <sz val="9"/>
        <color theme="1" tint="0.34998626667073579"/>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t>
    </r>
    <r>
      <rPr>
        <sz val="9"/>
        <rFont val="Arial"/>
        <family val="2"/>
        <charset val="238"/>
      </rPr>
      <t xml:space="preserve">es roku 
poprzedniego = 100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</si>
  <si>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Total </t>
    </r>
  </si>
  <si>
    <r>
      <t xml:space="preserve">wyższym    </t>
    </r>
    <r>
      <rPr>
        <sz val="9"/>
        <color theme="1" tint="0.34998626667073579"/>
        <rFont val="Arial"/>
        <family val="2"/>
        <charset val="238"/>
      </rPr>
      <t xml:space="preserve"> </t>
    </r>
    <r>
      <rPr>
        <i/>
        <sz val="9"/>
        <color theme="1" tint="0.34998626667073579"/>
        <rFont val="Arial"/>
        <family val="2"/>
        <charset val="238"/>
      </rPr>
      <t xml:space="preserve">tertiary   </t>
    </r>
    <r>
      <rPr>
        <sz val="9"/>
        <color theme="1" tint="0.34998626667073579"/>
        <rFont val="Arial"/>
        <family val="2"/>
        <charset val="238"/>
      </rPr>
      <t xml:space="preserve">    </t>
    </r>
    <r>
      <rPr>
        <sz val="9"/>
        <color indexed="63"/>
        <rFont val="Arial"/>
        <family val="2"/>
        <charset val="238"/>
      </rPr>
      <t xml:space="preserve">  </t>
    </r>
  </si>
  <si>
    <r>
      <t>średnim za-     wodowym</t>
    </r>
    <r>
      <rPr>
        <i/>
        <vertAlign val="superscript"/>
        <sz val="9"/>
        <color indexed="63"/>
        <rFont val="Arial"/>
        <family val="2"/>
        <charset val="238"/>
      </rPr>
      <t>a</t>
    </r>
    <r>
      <rPr>
        <sz val="9"/>
        <color indexed="63"/>
        <rFont val="Arial"/>
        <family val="2"/>
        <charset val="238"/>
      </rPr>
      <t xml:space="preserve"> </t>
    </r>
    <r>
      <rPr>
        <i/>
        <sz val="9"/>
        <color theme="1" tint="0.34998626667073579"/>
        <rFont val="Arial"/>
        <family val="2"/>
        <charset val="238"/>
      </rPr>
      <t>secondary vocational</t>
    </r>
    <r>
      <rPr>
        <i/>
        <vertAlign val="superscript"/>
        <sz val="9"/>
        <color theme="1" tint="0.34998626667073579"/>
        <rFont val="Arial"/>
        <family val="2"/>
        <charset val="238"/>
      </rPr>
      <t xml:space="preserve">a </t>
    </r>
  </si>
  <si>
    <r>
      <t xml:space="preserve">Z wykształceniem 
</t>
    </r>
    <r>
      <rPr>
        <i/>
        <sz val="9"/>
        <color theme="1" tint="0.34998626667073579"/>
        <rFont val="Arial"/>
        <family val="2"/>
        <charset val="238"/>
      </rPr>
      <t xml:space="preserve">Of educational level </t>
    </r>
  </si>
  <si>
    <r>
      <t xml:space="preserve">średnim ogólno-      kształ-     cącym </t>
    </r>
    <r>
      <rPr>
        <sz val="9"/>
        <color indexed="63"/>
        <rFont val="Arial"/>
        <family val="2"/>
        <charset val="238"/>
      </rPr>
      <t xml:space="preserve">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</si>
  <si>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basic          vocational </t>
    </r>
  </si>
  <si>
    <r>
      <t xml:space="preserve">gimnazjal-
nym, podsta-wowym
i niepełnym
podsta-wowym
</t>
    </r>
    <r>
      <rPr>
        <i/>
        <sz val="9"/>
        <color theme="1" tint="0.34998626667073579"/>
        <rFont val="Arial"/>
        <family val="2"/>
        <charset val="238"/>
      </rPr>
      <t>lower secondary,
primary and incomplete primary</t>
    </r>
  </si>
  <si>
    <r>
      <t xml:space="preserve">poniżej 
</t>
    </r>
    <r>
      <rPr>
        <sz val="9"/>
        <color indexed="63"/>
        <rFont val="Arial"/>
        <family val="2"/>
        <charset val="238"/>
      </rPr>
      <t xml:space="preserve">25 lat         </t>
    </r>
    <r>
      <rPr>
        <i/>
        <sz val="9"/>
        <color theme="1" tint="0.34998626667073579"/>
        <rFont val="Arial"/>
        <family val="2"/>
        <charset val="238"/>
      </rPr>
      <t xml:space="preserve">below                    age 25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</si>
  <si>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At age </t>
    </r>
  </si>
  <si>
    <r>
      <t xml:space="preserve">55 lat                    i więcej       </t>
    </r>
    <r>
      <rPr>
        <sz val="9"/>
        <color theme="1" tint="0.34998626667073579"/>
        <rFont val="Arial"/>
        <family val="2"/>
        <charset val="238"/>
      </rPr>
      <t xml:space="preserve">  </t>
    </r>
    <r>
      <rPr>
        <i/>
        <sz val="9"/>
        <color theme="1" tint="0.34998626667073579"/>
        <rFont val="Arial"/>
        <family val="2"/>
        <charset val="238"/>
      </rPr>
      <t>55 years           and more</t>
    </r>
    <r>
      <rPr>
        <i/>
        <sz val="9"/>
        <color indexed="63"/>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</si>
  <si>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</si>
  <si>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1 miesiąc         i mniej            </t>
    </r>
    <r>
      <rPr>
        <sz val="9"/>
        <color indexed="63"/>
        <rFont val="Arial"/>
        <family val="2"/>
        <charset val="238"/>
      </rPr>
      <t xml:space="preserve">   </t>
    </r>
    <r>
      <rPr>
        <i/>
        <sz val="9"/>
        <color theme="1" tint="0.34998626667073579"/>
        <rFont val="Arial"/>
        <family val="2"/>
        <charset val="238"/>
      </rPr>
      <t>1 month        and less</t>
    </r>
    <r>
      <rPr>
        <i/>
        <sz val="9"/>
        <color indexed="63"/>
        <rFont val="Arial"/>
        <family val="2"/>
        <charset val="238"/>
      </rPr>
      <t xml:space="preserve"> </t>
    </r>
  </si>
  <si>
    <r>
      <t>Według czasu pozostawania bez pracy</t>
    </r>
    <r>
      <rPr>
        <i/>
        <vertAlign val="superscript"/>
        <sz val="9"/>
        <rFont val="Arial"/>
        <family val="2"/>
        <charset val="238"/>
      </rPr>
      <t xml:space="preserve">ab                                                                                                               </t>
    </r>
    <r>
      <rPr>
        <i/>
        <vertAlign val="superscript"/>
        <sz val="9"/>
        <color indexed="63"/>
        <rFont val="Arial"/>
        <family val="2"/>
        <charset val="238"/>
      </rPr>
      <t xml:space="preserve">      </t>
    </r>
    <r>
      <rPr>
        <i/>
        <sz val="9"/>
        <color theme="1" tint="0.34998626667073579"/>
        <rFont val="Arial"/>
        <family val="2"/>
        <charset val="238"/>
      </rPr>
      <t>By duration of unemployment</t>
    </r>
    <r>
      <rPr>
        <i/>
        <vertAlign val="superscript"/>
        <sz val="9"/>
        <color theme="1" tint="0.34998626667073579"/>
        <rFont val="Arial"/>
        <family val="2"/>
        <charset val="238"/>
      </rPr>
      <t xml:space="preserve">ab </t>
    </r>
  </si>
  <si>
    <r>
      <t xml:space="preserve">powyżej 24  miesięcy      </t>
    </r>
    <r>
      <rPr>
        <sz val="9"/>
        <color indexed="63"/>
        <rFont val="Arial"/>
        <family val="2"/>
        <charset val="238"/>
      </rPr>
      <t xml:space="preserve">   </t>
    </r>
    <r>
      <rPr>
        <i/>
        <sz val="9"/>
        <color theme="1" tint="0.34998626667073579"/>
        <rFont val="Arial"/>
        <family val="2"/>
        <charset val="238"/>
      </rPr>
      <t xml:space="preserve">more than      24 months </t>
    </r>
  </si>
  <si>
    <r>
      <t xml:space="preserve">1 rok          i mniej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1 year          and less</t>
    </r>
    <r>
      <rPr>
        <sz val="9"/>
        <color theme="1" tint="0.34998626667073579"/>
        <rFont val="Arial"/>
        <family val="2"/>
        <charset val="238"/>
      </rPr>
      <t xml:space="preserve"> </t>
    </r>
  </si>
  <si>
    <r>
      <t>Według stażu pracy w latach</t>
    </r>
    <r>
      <rPr>
        <i/>
        <vertAlign val="superscript"/>
        <sz val="9"/>
        <rFont val="Arial"/>
        <family val="2"/>
        <charset val="238"/>
      </rPr>
      <t xml:space="preserve">b                                                                                                                                                                 </t>
    </r>
    <r>
      <rPr>
        <i/>
        <vertAlign val="superscript"/>
        <sz val="9"/>
        <color theme="1" tint="0.34998626667073579"/>
        <rFont val="Arial"/>
        <family val="2"/>
        <charset val="238"/>
      </rPr>
      <t xml:space="preserve">      </t>
    </r>
    <r>
      <rPr>
        <i/>
        <sz val="9"/>
        <color theme="1" tint="0.34998626667073579"/>
        <rFont val="Arial"/>
        <family val="2"/>
        <charset val="238"/>
      </rPr>
      <t>By work seniority in years</t>
    </r>
    <r>
      <rPr>
        <i/>
        <vertAlign val="superscript"/>
        <sz val="9"/>
        <color theme="1" tint="0.34998626667073579"/>
        <rFont val="Arial"/>
        <family val="2"/>
        <charset val="238"/>
      </rPr>
      <t xml:space="preserve">b </t>
    </r>
  </si>
  <si>
    <r>
      <t xml:space="preserve">powyżej       30 lat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</si>
  <si>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 </t>
    </r>
    <r>
      <rPr>
        <i/>
        <sz val="9"/>
        <color theme="1" tint="0.34998626667073579"/>
        <rFont val="Arial"/>
        <family val="2"/>
        <charset val="238"/>
      </rPr>
      <t xml:space="preserve">no work seniority </t>
    </r>
  </si>
  <si>
    <r>
      <t>               ECONOMIC  ACTIVITY  OF  POPULATION  AGED  15  AND  MORE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</si>
  <si>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 xml:space="preserve">corresponding period </t>
    </r>
    <r>
      <rPr>
        <sz val="9"/>
        <color theme="1" tint="0.34998626667073579"/>
        <rFont val="Arial"/>
        <family val="2"/>
        <charset val="238"/>
      </rPr>
      <t xml:space="preserve">
</t>
    </r>
    <r>
      <rPr>
        <i/>
        <sz val="9"/>
        <color theme="1" tint="0.3499862666707357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theme="1" tint="0.34998626667073579"/>
        <rFont val="Arial"/>
        <family val="2"/>
        <charset val="238"/>
      </rPr>
      <t xml:space="preserve"> previous period = 100</t>
    </r>
  </si>
  <si>
    <r>
      <t xml:space="preserve">Ludność ogółem     </t>
    </r>
    <r>
      <rPr>
        <i/>
        <sz val="9"/>
        <color indexed="63"/>
        <rFont val="Arial"/>
        <family val="2"/>
        <charset val="238"/>
      </rPr>
      <t xml:space="preserve"> </t>
    </r>
    <r>
      <rPr>
        <i/>
        <sz val="9"/>
        <color theme="1" tint="0.34998626667073579"/>
        <rFont val="Arial"/>
        <family val="2"/>
        <charset val="238"/>
      </rPr>
      <t>Population total</t>
    </r>
  </si>
  <si>
    <r>
      <t xml:space="preserve">Aktywni zawodowo                                                                      </t>
    </r>
    <r>
      <rPr>
        <sz val="9"/>
        <color indexed="63"/>
        <rFont val="Arial"/>
        <family val="2"/>
        <charset val="238"/>
      </rPr>
      <t xml:space="preserve">   </t>
    </r>
    <r>
      <rPr>
        <i/>
        <sz val="9"/>
        <color theme="1" tint="0.34998626667073579"/>
        <rFont val="Arial"/>
        <family val="2"/>
        <charset val="238"/>
      </rPr>
      <t>Econominally active population</t>
    </r>
  </si>
  <si>
    <r>
      <t xml:space="preserve">razem
</t>
    </r>
    <r>
      <rPr>
        <i/>
        <sz val="9"/>
        <color theme="1" tint="0.34998626667073579"/>
        <rFont val="Arial"/>
        <family val="2"/>
        <charset val="238"/>
      </rPr>
      <t xml:space="preserve"> total</t>
    </r>
  </si>
  <si>
    <r>
      <t xml:space="preserve">pracujący 
</t>
    </r>
    <r>
      <rPr>
        <i/>
        <sz val="9"/>
        <color theme="1" tint="0.34998626667073579"/>
        <rFont val="Arial"/>
        <family val="2"/>
        <charset val="238"/>
      </rPr>
      <t xml:space="preserve">employed       persons </t>
    </r>
  </si>
  <si>
    <r>
      <t>bezrobotni</t>
    </r>
    <r>
      <rPr>
        <i/>
        <vertAlign val="superscript"/>
        <sz val="9"/>
        <rFont val="Arial"/>
        <family val="2"/>
        <charset val="238"/>
      </rPr>
      <t>b</t>
    </r>
    <r>
      <rPr>
        <sz val="9"/>
        <color indexed="63"/>
        <rFont val="Arial"/>
        <family val="2"/>
        <charset val="238"/>
      </rPr>
      <t xml:space="preserve"> </t>
    </r>
    <r>
      <rPr>
        <i/>
        <sz val="9"/>
        <color theme="1" tint="0.34998626667073579"/>
        <rFont val="Arial"/>
        <family val="2"/>
        <charset val="238"/>
      </rPr>
      <t>unemployed persons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</si>
  <si>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Bierni zawodowo </t>
    </r>
    <r>
      <rPr>
        <i/>
        <sz val="9"/>
        <color theme="1" tint="0.34998626667073579"/>
        <rFont val="Arial"/>
        <family val="2"/>
        <charset val="238"/>
      </rPr>
      <t>Economically inactive persons</t>
    </r>
    <r>
      <rPr>
        <sz val="9"/>
        <color indexed="63"/>
        <rFont val="Arial"/>
        <family val="2"/>
        <charset val="238"/>
      </rPr>
      <t xml:space="preserve">   </t>
    </r>
  </si>
  <si>
    <r>
      <t xml:space="preserve">Współczynnik aktywności zawodowej       </t>
    </r>
    <r>
      <rPr>
        <sz val="9"/>
        <color indexed="63"/>
        <rFont val="Arial"/>
        <family val="2"/>
        <charset val="238"/>
      </rPr>
      <t xml:space="preserve">   </t>
    </r>
    <r>
      <rPr>
        <i/>
        <sz val="9"/>
        <color theme="1" tint="0.34998626667073579"/>
        <rFont val="Arial"/>
        <family val="2"/>
        <charset val="238"/>
      </rPr>
      <t xml:space="preserve">Activity rate </t>
    </r>
  </si>
  <si>
    <r>
      <t>Wskaźnik zatrudnienia</t>
    </r>
    <r>
      <rPr>
        <sz val="9"/>
        <color indexed="63"/>
        <rFont val="Arial"/>
        <family val="2"/>
        <charset val="238"/>
      </rPr>
      <t xml:space="preserve"> </t>
    </r>
    <r>
      <rPr>
        <i/>
        <sz val="9"/>
        <color theme="1" tint="0.34998626667073579"/>
        <rFont val="Arial"/>
        <family val="2"/>
        <charset val="238"/>
      </rPr>
      <t>Employment ra</t>
    </r>
    <r>
      <rPr>
        <i/>
        <sz val="9"/>
        <color indexed="63"/>
        <rFont val="Arial"/>
        <family val="2"/>
        <charset val="238"/>
      </rPr>
      <t>te</t>
    </r>
  </si>
  <si>
    <r>
      <t>                 UNEMPLOYMENT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</si>
  <si>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indexed="2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</si>
  <si>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total </t>
    </r>
  </si>
  <si>
    <r>
      <t xml:space="preserve">kobiety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</si>
  <si>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theme="1" tint="0.34998626667073579"/>
        <rFont val="Arial"/>
        <family val="2"/>
        <charset val="238"/>
      </rPr>
      <t xml:space="preserve">  </t>
    </r>
    <r>
      <rPr>
        <i/>
        <sz val="9"/>
        <color theme="1" tint="0.34998626667073579"/>
        <rFont val="Arial"/>
        <family val="2"/>
        <charset val="238"/>
      </rPr>
      <t>urban          areas</t>
    </r>
    <r>
      <rPr>
        <sz val="9"/>
        <color theme="1" tint="0.34998626667073579"/>
        <rFont val="Arial"/>
        <family val="2"/>
        <charset val="238"/>
      </rPr>
      <t xml:space="preserve"> </t>
    </r>
  </si>
  <si>
    <r>
      <t xml:space="preserve">wieś             </t>
    </r>
    <r>
      <rPr>
        <sz val="9"/>
        <color indexed="63"/>
        <rFont val="Arial"/>
        <family val="2"/>
        <charset val="238"/>
      </rPr>
      <t xml:space="preserve">   </t>
    </r>
    <r>
      <rPr>
        <i/>
        <sz val="9"/>
        <color theme="1" tint="0.34998626667073579"/>
        <rFont val="Arial"/>
        <family val="2"/>
        <charset val="238"/>
      </rPr>
      <t xml:space="preserve">rural             areas </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</si>
  <si>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</si>
  <si>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mężczyźni     </t>
    </r>
    <r>
      <rPr>
        <sz val="9"/>
        <color indexed="63"/>
        <rFont val="Arial"/>
        <family val="2"/>
        <charset val="238"/>
      </rPr>
      <t xml:space="preserve">   </t>
    </r>
    <r>
      <rPr>
        <i/>
        <sz val="9"/>
        <color theme="1" tint="0.34998626667073579"/>
        <rFont val="Arial"/>
        <family val="2"/>
        <charset val="238"/>
      </rPr>
      <t xml:space="preserve">males </t>
    </r>
  </si>
  <si>
    <r>
      <t xml:space="preserve">kobiety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</si>
  <si>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urban areas </t>
    </r>
  </si>
  <si>
    <r>
      <t xml:space="preserve">osoby           w wieku     15–24 lata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</si>
  <si>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 xml:space="preserve"> </t>
    </r>
    <r>
      <rPr>
        <i/>
        <sz val="9"/>
        <color theme="1" tint="0.34998626667073579"/>
        <rFont val="Arial"/>
        <family val="2"/>
        <charset val="238"/>
      </rPr>
      <t>persons with basic vocational or lower educational attainment and without school education</t>
    </r>
  </si>
  <si>
    <r>
      <t xml:space="preserve">wieś           </t>
    </r>
    <r>
      <rPr>
        <sz val="9"/>
        <color theme="1" tint="0.34998626667073579"/>
        <rFont val="Arial"/>
        <family val="2"/>
        <charset val="238"/>
      </rPr>
      <t xml:space="preserve">    </t>
    </r>
    <r>
      <rPr>
        <i/>
        <sz val="9"/>
        <color theme="1" tint="0.34998626667073579"/>
        <rFont val="Arial"/>
        <family val="2"/>
        <charset val="238"/>
      </rPr>
      <t>rural             areas</t>
    </r>
  </si>
  <si>
    <r>
      <t>z ogółem   </t>
    </r>
    <r>
      <rPr>
        <sz val="9"/>
        <color theme="1" tint="0.34998626667073579"/>
        <rFont val="Arial"/>
        <family val="2"/>
        <charset val="238"/>
      </rPr>
      <t> </t>
    </r>
    <r>
      <rPr>
        <i/>
        <sz val="9"/>
        <color theme="1" tint="0.34998626667073579"/>
        <rFont val="Arial"/>
        <family val="2"/>
        <charset val="238"/>
      </rPr>
      <t xml:space="preserve">of total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</si>
  <si>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</si>
  <si>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rPr>
        <sz val="9"/>
        <rFont val="Arial"/>
        <family val="2"/>
        <charset val="238"/>
      </rPr>
      <t>razem</t>
    </r>
    <r>
      <rPr>
        <i/>
        <sz val="9"/>
        <rFont val="Arial"/>
        <family val="2"/>
        <charset val="238"/>
      </rPr>
      <t xml:space="preserve">
</t>
    </r>
    <r>
      <rPr>
        <i/>
        <sz val="9"/>
        <color theme="1" tint="0.34998626667073579"/>
        <rFont val="Arial"/>
        <family val="2"/>
        <charset val="238"/>
      </rPr>
      <t>total</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</si>
  <si>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</si>
  <si>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industry</t>
    </r>
    <r>
      <rPr>
        <i/>
        <vertAlign val="superscript"/>
        <sz val="9"/>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</si>
  <si>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</si>
  <si>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</si>
  <si>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  </t>
    </r>
    <r>
      <rPr>
        <i/>
        <sz val="8"/>
        <rFont val="Arial"/>
        <family val="2"/>
        <charset val="238"/>
      </rPr>
      <t>a</t>
    </r>
    <r>
      <rPr>
        <sz val="8"/>
        <rFont val="Arial"/>
        <family val="2"/>
        <charset val="238"/>
      </rPr>
      <t xml:space="preserve">  Patrz uwagi ogólne pkt 11.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</si>
  <si>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t>
    </r>
    <r>
      <rPr>
        <i/>
        <sz val="9"/>
        <color indexed="63"/>
        <rFont val="Arial"/>
        <family val="2"/>
        <charset val="238"/>
      </rPr>
      <t>0</t>
    </r>
  </si>
  <si>
    <r>
      <t>                   SOCIAL  BENEFITS</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</si>
  <si>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Liczba emerytów i rencistów</t>
    </r>
    <r>
      <rPr>
        <i/>
        <vertAlign val="superscript"/>
        <sz val="9"/>
        <rFont val="Arial"/>
        <family val="2"/>
        <charset val="238"/>
      </rPr>
      <t>b</t>
    </r>
    <r>
      <rPr>
        <sz val="9"/>
        <rFont val="Arial"/>
        <family val="2"/>
        <charset val="238"/>
      </rPr>
      <t xml:space="preserve"> w tys.                  </t>
    </r>
    <r>
      <rPr>
        <sz val="9"/>
        <color indexed="63"/>
        <rFont val="Arial"/>
        <family val="2"/>
        <charset val="238"/>
      </rPr>
      <t xml:space="preserve">    </t>
    </r>
    <r>
      <rPr>
        <i/>
        <sz val="9"/>
        <color theme="1" tint="0.34998626667073579"/>
        <rFont val="Arial"/>
        <family val="2"/>
        <charset val="238"/>
      </rPr>
      <t>Number of retirees and pensioners</t>
    </r>
    <r>
      <rPr>
        <i/>
        <vertAlign val="superscript"/>
        <sz val="9"/>
        <color theme="1" tint="0.34998626667073579"/>
        <rFont val="Arial"/>
        <family val="2"/>
        <charset val="238"/>
      </rPr>
      <t>b</t>
    </r>
    <r>
      <rPr>
        <i/>
        <sz val="9"/>
        <color theme="1" tint="0.34998626667073579"/>
        <rFont val="Arial"/>
        <family val="2"/>
        <charset val="238"/>
      </rPr>
      <t xml:space="preserve"> in thous.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</si>
  <si>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</si>
  <si>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</si>
  <si>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pobierajcych świadczenia wypłacane                przez Zakład Ubezpieczeń Społecznych  </t>
    </r>
    <r>
      <rPr>
        <sz val="9"/>
        <color indexed="63"/>
        <rFont val="Arial"/>
        <family val="2"/>
        <charset val="238"/>
      </rPr>
      <t xml:space="preserve"> </t>
    </r>
    <r>
      <rPr>
        <i/>
        <sz val="9"/>
        <color theme="1" tint="0.34998626667073579"/>
        <rFont val="Arial"/>
        <family val="2"/>
        <charset val="238"/>
      </rPr>
      <t xml:space="preserve">receiving benefits paid by                    the Social Insurance      Institution </t>
    </r>
  </si>
  <si>
    <r>
      <t>rolników indywidualnych</t>
    </r>
    <r>
      <rPr>
        <sz val="9"/>
        <color indexed="63"/>
        <rFont val="Arial"/>
        <family val="2"/>
        <charset val="238"/>
      </rPr>
      <t xml:space="preserve"> </t>
    </r>
    <r>
      <rPr>
        <i/>
        <sz val="9"/>
        <color theme="1" tint="0.34998626667073579"/>
        <rFont val="Arial"/>
        <family val="2"/>
        <charset val="238"/>
      </rPr>
      <t xml:space="preserve">farmers </t>
    </r>
  </si>
  <si>
    <r>
      <t xml:space="preserve">Przeciętna miesięczna emerytura i renta brutto w zł                                                          </t>
    </r>
    <r>
      <rPr>
        <sz val="9"/>
        <color theme="1" tint="0.34998626667073579"/>
        <rFont val="Arial"/>
        <family val="2"/>
        <charset val="238"/>
      </rPr>
      <t xml:space="preserve">       </t>
    </r>
    <r>
      <rPr>
        <i/>
        <sz val="9"/>
        <color indexed="63"/>
        <rFont val="Arial"/>
        <family val="2"/>
        <charset val="238"/>
      </rPr>
      <t xml:space="preserve">Average monthly gross retirement pay and pension in zl </t>
    </r>
  </si>
  <si>
    <r>
      <t xml:space="preserve">wypłacana przez Zakład Ubezpieczeń Społecznych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paid by the Social Insurance Institution </t>
    </r>
  </si>
  <si>
    <r>
      <t xml:space="preserve">ogółem             </t>
    </r>
    <r>
      <rPr>
        <sz val="9"/>
        <color indexed="63"/>
        <rFont val="Arial"/>
        <family val="2"/>
        <charset val="238"/>
      </rPr>
      <t xml:space="preserve">  </t>
    </r>
    <r>
      <rPr>
        <i/>
        <sz val="9"/>
        <color theme="1" tint="0.34998626667073579"/>
        <rFont val="Arial"/>
        <family val="2"/>
        <charset val="238"/>
      </rPr>
      <t xml:space="preserve">total </t>
    </r>
  </si>
  <si>
    <r>
      <t>emerytura</t>
    </r>
    <r>
      <rPr>
        <sz val="9"/>
        <color indexed="63"/>
        <rFont val="Arial"/>
        <family val="2"/>
        <charset val="238"/>
      </rPr>
      <t xml:space="preserve"> </t>
    </r>
    <r>
      <rPr>
        <i/>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</si>
  <si>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    </t>
    </r>
    <r>
      <rPr>
        <i/>
        <sz val="9"/>
        <color theme="1" tint="0.34998626667073579"/>
        <rFont val="Arial"/>
        <family val="2"/>
        <charset val="238"/>
      </rPr>
      <t xml:space="preserve">pension     resulting from an inability               to work </t>
    </r>
  </si>
  <si>
    <r>
      <t>renta rodzinna</t>
    </r>
    <r>
      <rPr>
        <sz val="9"/>
        <color theme="1" tint="0.34998626667073579"/>
        <rFont val="Arial"/>
        <family val="2"/>
        <charset val="238"/>
      </rPr>
      <t xml:space="preserve">  </t>
    </r>
    <r>
      <rPr>
        <i/>
        <sz val="9"/>
        <color theme="1" tint="0.34998626667073579"/>
        <rFont val="Arial"/>
        <family val="2"/>
        <charset val="238"/>
      </rPr>
      <t>family pension</t>
    </r>
  </si>
  <si>
    <r>
      <t xml:space="preserve">rolników              indywidualnych       </t>
    </r>
    <r>
      <rPr>
        <sz val="9"/>
        <color theme="1" tint="0.34998626667073579"/>
        <rFont val="Arial"/>
        <family val="2"/>
        <charset val="238"/>
      </rPr>
      <t xml:space="preserve">   </t>
    </r>
    <r>
      <rPr>
        <i/>
        <sz val="9"/>
        <color theme="1" tint="0.34998626667073579"/>
        <rFont val="Arial"/>
        <family val="2"/>
        <charset val="238"/>
      </rPr>
      <t xml:space="preserve">farmers </t>
    </r>
  </si>
  <si>
    <r>
      <t xml:space="preserve">  a  See methodological notes item 8.  b  Monthly average.</t>
    </r>
    <r>
      <rPr>
        <sz val="8"/>
        <color theme="1" tint="0.34998626667073579"/>
        <rFont val="Arial"/>
        <family val="2"/>
        <charset val="238"/>
      </rPr>
      <t xml:space="preserve"> </t>
    </r>
  </si>
  <si>
    <r>
      <t>                  FINANCIAL  RESULTS  OF  NON-FINANCIAL  ENTERPRISES</t>
    </r>
    <r>
      <rPr>
        <i/>
        <vertAlign val="superscript"/>
        <sz val="10"/>
        <color theme="1" tint="0.34998626667073579"/>
        <rFont val="Arial"/>
        <family val="2"/>
        <charset val="238"/>
      </rPr>
      <t>a</t>
    </r>
    <r>
      <rPr>
        <i/>
        <sz val="10"/>
        <color theme="1" tint="0.34998626667073579"/>
        <rFont val="Times New Roman"/>
        <family val="1"/>
        <charset val="238"/>
      </rPr>
      <t xml:space="preserve"> </t>
    </r>
  </si>
  <si>
    <r>
      <t xml:space="preserve">Przychody z całokształtu działalności                                                                                                                </t>
    </r>
    <r>
      <rPr>
        <sz val="9"/>
        <color indexed="63"/>
        <rFont val="Arial"/>
        <family val="2"/>
        <charset val="238"/>
      </rPr>
      <t xml:space="preserve">    </t>
    </r>
    <r>
      <rPr>
        <i/>
        <sz val="9"/>
        <color theme="1" tint="0.34998626667073579"/>
        <rFont val="Arial"/>
        <family val="2"/>
        <charset val="238"/>
      </rPr>
      <t>Revenues from total activity</t>
    </r>
    <r>
      <rPr>
        <sz val="9"/>
        <color theme="1" tint="0.34998626667073579"/>
        <rFont val="Arial"/>
        <family val="2"/>
        <charset val="238"/>
      </rPr>
      <t xml:space="preserve"> </t>
    </r>
  </si>
  <si>
    <r>
      <t xml:space="preserve">Koszty uzyskania przychodów z całokształtu działalności                                                      </t>
    </r>
    <r>
      <rPr>
        <sz val="9"/>
        <color theme="1" tint="0.34998626667073579"/>
        <rFont val="Arial"/>
        <family val="2"/>
        <charset val="238"/>
      </rPr>
      <t xml:space="preserve">   </t>
    </r>
    <r>
      <rPr>
        <i/>
        <sz val="9"/>
        <color theme="1" tint="0.34998626667073579"/>
        <rFont val="Arial"/>
        <family val="2"/>
        <charset val="238"/>
      </rPr>
      <t xml:space="preserve">Cost of obtaining revenues from total activity </t>
    </r>
  </si>
  <si>
    <r>
      <t xml:space="preserve">OKRESY                </t>
    </r>
    <r>
      <rPr>
        <sz val="9"/>
        <color theme="1" tint="0.34998626667073579"/>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</si>
  <si>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</si>
  <si>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przychody netto ze sprzedaży produktów         </t>
    </r>
    <r>
      <rPr>
        <sz val="9"/>
        <color indexed="63"/>
        <rFont val="Arial"/>
        <family val="2"/>
        <charset val="238"/>
      </rPr>
      <t xml:space="preserve">    </t>
    </r>
    <r>
      <rPr>
        <i/>
        <sz val="9"/>
        <color theme="1" tint="0.34998626667073579"/>
        <rFont val="Arial"/>
        <family val="2"/>
        <charset val="238"/>
      </rPr>
      <t>net revenues           from sale                 of products</t>
    </r>
    <r>
      <rPr>
        <sz val="9"/>
        <color theme="1" tint="0.34998626667073579"/>
        <rFont val="Arial"/>
        <family val="2"/>
        <charset val="238"/>
      </rPr>
      <t xml:space="preserve"> </t>
    </r>
    <r>
      <rPr>
        <sz val="9"/>
        <color indexed="63"/>
        <rFont val="Arial"/>
        <family val="2"/>
        <charset val="238"/>
      </rPr>
      <t xml:space="preserve"> </t>
    </r>
  </si>
  <si>
    <r>
      <t xml:space="preserve">przychody netto ze sprzedaży towarów                 i materiałów       </t>
    </r>
    <r>
      <rPr>
        <sz val="9"/>
        <color indexed="63"/>
        <rFont val="Arial"/>
        <family val="2"/>
        <charset val="238"/>
      </rPr>
      <t xml:space="preserve"> </t>
    </r>
    <r>
      <rPr>
        <i/>
        <sz val="9"/>
        <color theme="1" tint="0.34998626667073579"/>
        <rFont val="Arial"/>
        <family val="2"/>
        <charset val="238"/>
      </rPr>
      <t xml:space="preserve">net revenues from sale      of goods         and  materials </t>
    </r>
  </si>
  <si>
    <r>
      <t xml:space="preserve">pozostałe przychody operacyjne                   </t>
    </r>
    <r>
      <rPr>
        <sz val="9"/>
        <color indexed="63"/>
        <rFont val="Arial"/>
        <family val="2"/>
        <charset val="238"/>
      </rPr>
      <t xml:space="preserve">   </t>
    </r>
    <r>
      <rPr>
        <i/>
        <sz val="9"/>
        <color theme="1" tint="0.34998626667073579"/>
        <rFont val="Arial"/>
        <family val="2"/>
        <charset val="238"/>
      </rPr>
      <t>other operational revenues</t>
    </r>
  </si>
  <si>
    <r>
      <t xml:space="preserve">dotacje          </t>
    </r>
    <r>
      <rPr>
        <sz val="9"/>
        <color indexed="63"/>
        <rFont val="Arial"/>
        <family val="2"/>
        <charset val="238"/>
      </rPr>
      <t xml:space="preserve">  </t>
    </r>
    <r>
      <rPr>
        <i/>
        <sz val="9"/>
        <color theme="1" tint="0.34998626667073579"/>
        <rFont val="Arial"/>
        <family val="2"/>
        <charset val="238"/>
      </rPr>
      <t xml:space="preserve">subsidies </t>
    </r>
  </si>
  <si>
    <r>
      <t xml:space="preserve">przychody finansowe         </t>
    </r>
    <r>
      <rPr>
        <i/>
        <sz val="9"/>
        <color theme="1" tint="0.34998626667073579"/>
        <rFont val="Arial"/>
        <family val="2"/>
        <charset val="238"/>
      </rPr>
      <t xml:space="preserve">financial        revenues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</si>
  <si>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</si>
  <si>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koszt własny sprzedanych produktów    </t>
    </r>
    <r>
      <rPr>
        <sz val="9"/>
        <color indexed="63"/>
        <rFont val="Arial"/>
        <family val="2"/>
        <charset val="238"/>
      </rPr>
      <t xml:space="preserve">   </t>
    </r>
    <r>
      <rPr>
        <i/>
        <sz val="9"/>
        <color theme="1" tint="0.34998626667073579"/>
        <rFont val="Arial"/>
        <family val="2"/>
        <charset val="238"/>
      </rPr>
      <t xml:space="preserve">cost of products          sold </t>
    </r>
  </si>
  <si>
    <r>
      <t xml:space="preserve">wartość sprzedanych towarów                    i materiałów         </t>
    </r>
    <r>
      <rPr>
        <sz val="9"/>
        <color indexed="63"/>
        <rFont val="Arial"/>
        <family val="2"/>
        <charset val="238"/>
      </rPr>
      <t xml:space="preserve"> </t>
    </r>
    <r>
      <rPr>
        <i/>
        <sz val="9"/>
        <color theme="1" tint="0.34998626667073579"/>
        <rFont val="Arial"/>
        <family val="2"/>
        <charset val="238"/>
      </rPr>
      <t>value of sold goods and materials</t>
    </r>
  </si>
  <si>
    <r>
      <t xml:space="preserve">pozostałe koszty operacyjne     </t>
    </r>
    <r>
      <rPr>
        <sz val="9"/>
        <color indexed="63"/>
        <rFont val="Arial"/>
        <family val="2"/>
        <charset val="238"/>
      </rPr>
      <t xml:space="preserve">  </t>
    </r>
    <r>
      <rPr>
        <i/>
        <sz val="9"/>
        <color theme="1" tint="0.34998626667073579"/>
        <rFont val="Arial"/>
        <family val="2"/>
        <charset val="238"/>
      </rPr>
      <t xml:space="preserve">other operating cost </t>
    </r>
  </si>
  <si>
    <r>
      <t>koszty finansowe</t>
    </r>
    <r>
      <rPr>
        <sz val="9"/>
        <color indexed="63"/>
        <rFont val="Arial"/>
        <family val="2"/>
        <charset val="238"/>
      </rPr>
      <t xml:space="preserve"> </t>
    </r>
    <r>
      <rPr>
        <i/>
        <sz val="9"/>
        <color theme="1" tint="0.34998626667073579"/>
        <rFont val="Arial"/>
        <family val="2"/>
        <charset val="238"/>
      </rPr>
      <t xml:space="preserve">financial        cost </t>
    </r>
  </si>
  <si>
    <r>
      <t xml:space="preserve">                  FINANCIAL  RESULTS  OF  NON-FINANCIAL  ENTERPRISES</t>
    </r>
    <r>
      <rPr>
        <i/>
        <vertAlign val="superscript"/>
        <sz val="10"/>
        <color theme="1" tint="0.34998626667073579"/>
        <rFont val="Arial"/>
        <family val="2"/>
        <charset val="238"/>
      </rPr>
      <t>a</t>
    </r>
    <r>
      <rPr>
        <i/>
        <sz val="10"/>
        <color theme="1" tint="0.34998626667073579"/>
        <rFont val="Czcionka tekstu podstawowego"/>
        <family val="2"/>
        <charset val="238"/>
      </rPr>
      <t xml:space="preserve"> (cont.)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</si>
  <si>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</si>
  <si>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Wynik finansowy        ze sprzedaży produktów, towarów 
i materiałów </t>
    </r>
    <r>
      <rPr>
        <sz val="9"/>
        <color indexed="63"/>
        <rFont val="Arial"/>
        <family val="2"/>
        <charset val="238"/>
      </rPr>
      <t xml:space="preserve"> </t>
    </r>
    <r>
      <rPr>
        <i/>
        <sz val="9"/>
        <color theme="1" tint="0.34998626667073579"/>
        <rFont val="Arial"/>
        <family val="2"/>
        <charset val="238"/>
      </rPr>
      <t xml:space="preserve">Financial result  from sale of products, goods and materials  </t>
    </r>
  </si>
  <si>
    <r>
      <t xml:space="preserve">Wynik finansowy brutto                                            
</t>
    </r>
    <r>
      <rPr>
        <i/>
        <sz val="9"/>
        <color theme="1" tint="0.34998626667073579"/>
        <rFont val="Arial"/>
        <family val="2"/>
        <charset val="238"/>
      </rPr>
      <t xml:space="preserve">Gross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</si>
  <si>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</si>
  <si>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</si>
  <si>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</si>
  <si>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Obciążenia wyniku finansowego brutto</t>
    </r>
    <r>
      <rPr>
        <i/>
        <vertAlign val="superscript"/>
        <sz val="9"/>
        <rFont val="Arial"/>
        <family val="2"/>
        <charset val="238"/>
      </rPr>
      <t>b</t>
    </r>
    <r>
      <rPr>
        <sz val="9"/>
        <rFont val="Arial"/>
        <family val="2"/>
        <charset val="238"/>
      </rPr>
      <t xml:space="preserve">       
</t>
    </r>
    <r>
      <rPr>
        <i/>
        <sz val="9"/>
        <color theme="1" tint="0.34998626667073579"/>
        <rFont val="Arial"/>
        <family val="2"/>
        <charset val="238"/>
      </rPr>
      <t>Encumbrances            of gross financial       result</t>
    </r>
    <r>
      <rPr>
        <i/>
        <vertAlign val="superscript"/>
        <sz val="9"/>
        <color theme="1" tint="0.34998626667073579"/>
        <rFont val="Arial"/>
        <family val="2"/>
        <charset val="238"/>
      </rPr>
      <t>b</t>
    </r>
  </si>
  <si>
    <r>
      <t xml:space="preserve">Wynik finansowy netto                                            
</t>
    </r>
    <r>
      <rPr>
        <i/>
        <sz val="9"/>
        <color theme="1" tint="0.34998626667073579"/>
        <rFont val="Arial"/>
        <family val="2"/>
        <charset val="238"/>
      </rPr>
      <t xml:space="preserve">Net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</si>
  <si>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</si>
  <si>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</si>
  <si>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</si>
  <si>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                   </t>
    </r>
    <r>
      <rPr>
        <i/>
        <sz val="10"/>
        <color theme="1" tint="0.34998626667073579"/>
        <rFont val="Arial"/>
        <family val="2"/>
        <charset val="238"/>
      </rPr>
      <t xml:space="preserve">FINANCIAL  RESULTS  OF  NON-FINANCIAL  ENTERPRISES  BY  SECTIONS </t>
    </r>
  </si>
  <si>
    <r>
      <t xml:space="preserve">              </t>
    </r>
    <r>
      <rPr>
        <sz val="10"/>
        <color theme="1" tint="0.34998626667073579"/>
        <rFont val="Arial"/>
        <family val="2"/>
        <charset val="238"/>
      </rPr>
      <t xml:space="preserve">      </t>
    </r>
    <r>
      <rPr>
        <i/>
        <sz val="10"/>
        <color theme="1" tint="0.34998626667073579"/>
        <rFont val="Arial"/>
        <family val="2"/>
        <charset val="238"/>
      </rPr>
      <t>I. REVENUES,  COSTS,  FINANCIAL  RESULT  FROM  SALE</t>
    </r>
    <r>
      <rPr>
        <i/>
        <vertAlign val="superscript"/>
        <sz val="10"/>
        <color theme="1" tint="0.34998626667073579"/>
        <rFont val="Arial"/>
        <family val="2"/>
        <charset val="238"/>
      </rPr>
      <t>a</t>
    </r>
  </si>
  <si>
    <r>
      <t xml:space="preserve">OKRESY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PERIODS</t>
    </r>
  </si>
  <si>
    <r>
      <t xml:space="preserve">Ogółem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</si>
  <si>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</si>
  <si>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</si>
  <si>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</si>
  <si>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</si>
  <si>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            nictwo
</t>
    </r>
    <r>
      <rPr>
        <i/>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</si>
  <si>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</si>
  <si>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gospodaka magazynowa
</t>
    </r>
    <r>
      <rPr>
        <i/>
        <sz val="9"/>
        <color theme="1" tint="0.34998626667073579"/>
        <rFont val="Arial"/>
        <family val="2"/>
        <charset val="238"/>
      </rPr>
      <t>transpor-      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</si>
  <si>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</si>
  <si>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</si>
  <si>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</si>
  <si>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  </t>
    </r>
    <r>
      <rPr>
        <i/>
        <sz val="9"/>
        <color theme="1" tint="0.34998626667073579"/>
        <rFont val="Arial"/>
        <family val="2"/>
        <charset val="238"/>
      </rPr>
      <t>Financial result from the sale of products, goods and materials  in mln zl</t>
    </r>
  </si>
  <si>
    <r>
      <t xml:space="preserve">                   </t>
    </r>
    <r>
      <rPr>
        <i/>
        <sz val="10"/>
        <color theme="1" tint="0.34998626667073579"/>
        <rFont val="Arial"/>
        <family val="2"/>
        <charset val="238"/>
      </rPr>
      <t>FINANCIAL  RESULTS  OF  NON-FINANCIAL  ENTERPRISES  BY  SECTIONS  (cont.)</t>
    </r>
  </si>
  <si>
    <r>
      <t xml:space="preserve">              </t>
    </r>
    <r>
      <rPr>
        <sz val="10"/>
        <color theme="1" tint="0.34998626667073579"/>
        <rFont val="Arial"/>
        <family val="2"/>
        <charset val="238"/>
      </rP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</si>
  <si>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OKRESY              </t>
    </r>
    <r>
      <rPr>
        <sz val="9"/>
        <color theme="1" tint="0.34998626667073579"/>
        <rFont val="Arial"/>
        <family val="2"/>
        <charset val="238"/>
      </rPr>
      <t xml:space="preserve">      </t>
    </r>
    <r>
      <rPr>
        <i/>
        <sz val="9"/>
        <color indexed="63"/>
        <rFont val="Arial"/>
        <family val="2"/>
        <charset val="238"/>
      </rPr>
      <t xml:space="preserve"> PERIODS</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</si>
  <si>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</si>
  <si>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rPr>
        <i/>
        <sz val="9"/>
        <color theme="1" tint="0.34998626667073579"/>
        <rFont val="Arial"/>
        <family val="2"/>
        <charset val="238"/>
      </rPr>
      <t>Gross profit in mln zl</t>
    </r>
    <r>
      <rPr>
        <sz val="9"/>
        <color theme="1" tint="0.34998626667073579"/>
        <rFont val="Arial"/>
        <family val="2"/>
        <charset val="238"/>
      </rPr>
      <t xml:space="preserve"> </t>
    </r>
  </si>
  <si>
    <r>
      <rPr>
        <i/>
        <sz val="9"/>
        <color theme="1" tint="0.34998626667073579"/>
        <rFont val="Arial"/>
        <family val="2"/>
        <charset val="238"/>
      </rPr>
      <t>Gross loss in mln zl</t>
    </r>
    <r>
      <rPr>
        <sz val="9"/>
        <color theme="1" tint="0.34998626667073579"/>
        <rFont val="Arial"/>
        <family val="2"/>
        <charset val="238"/>
      </rPr>
      <t xml:space="preserve"> </t>
    </r>
  </si>
  <si>
    <r>
      <t xml:space="preserve">              </t>
    </r>
    <r>
      <rPr>
        <sz val="10"/>
        <color theme="1" tint="0.34998626667073579"/>
        <rFont val="Arial"/>
        <family val="2"/>
        <charset val="238"/>
      </rP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</si>
  <si>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 xml:space="preserve"> PERIODS</t>
    </r>
  </si>
  <si>
    <r>
      <rPr>
        <i/>
        <sz val="9"/>
        <color theme="1" tint="0.34998626667073579"/>
        <rFont val="Arial"/>
        <family val="2"/>
        <charset val="238"/>
      </rPr>
      <t>Net profit in mln zl</t>
    </r>
    <r>
      <rPr>
        <sz val="9"/>
        <color theme="1" tint="0.34998626667073579"/>
        <rFont val="Arial"/>
        <family val="2"/>
        <charset val="238"/>
      </rPr>
      <t xml:space="preserve"> </t>
    </r>
  </si>
  <si>
    <r>
      <rPr>
        <i/>
        <sz val="9"/>
        <color theme="1" tint="0.34998626667073579"/>
        <rFont val="Arial"/>
        <family val="2"/>
        <charset val="238"/>
      </rPr>
      <t>Net loss in mln zl</t>
    </r>
    <r>
      <rPr>
        <sz val="9"/>
        <color theme="1" tint="0.34998626667073579"/>
        <rFont val="Arial"/>
        <family val="2"/>
        <charset val="238"/>
      </rPr>
      <t xml:space="preserve"> </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</si>
  <si>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</si>
  <si>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PERIODS</t>
    </r>
  </si>
  <si>
    <r>
      <t xml:space="preserve">budownictwo
</t>
    </r>
    <r>
      <rPr>
        <i/>
        <sz val="9"/>
        <color theme="1" tint="0.34998626667073579"/>
        <rFont val="Arial"/>
        <family val="2"/>
        <charset val="238"/>
      </rPr>
      <t>construction</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</si>
  <si>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</si>
  <si>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</si>
  <si>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              </t>
    </r>
    <r>
      <rPr>
        <i/>
        <sz val="10"/>
        <color theme="1" tint="0.34998626667073579"/>
        <rFont val="Arial"/>
        <family val="2"/>
        <charset val="238"/>
      </rPr>
      <t xml:space="preserve">  ECONOMIC  RELATIONS  AND  COMPOSITION  OF  ENTERPRISES  BY  OBTAINED  FINANCIAL  RESULT</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</si>
  <si>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</si>
  <si>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indexed="63"/>
        <rFont val="Arial"/>
        <family val="2"/>
        <charset val="238"/>
      </rPr>
      <t>∆</t>
    </r>
  </si>
  <si>
    <r>
      <t>Share of number of enterprises showing net profit in total number of enterprises</t>
    </r>
    <r>
      <rPr>
        <i/>
        <vertAlign val="superscript"/>
        <sz val="9"/>
        <color theme="1" tint="0.34998626667073579"/>
        <rFont val="Arial"/>
        <family val="2"/>
        <charset val="238"/>
      </rPr>
      <t xml:space="preserve">b </t>
    </r>
    <r>
      <rPr>
        <i/>
        <sz val="9"/>
        <color theme="1" tint="0.34998626667073579"/>
        <rFont val="Arial"/>
        <family val="2"/>
        <charset val="238"/>
      </rPr>
      <t>in %</t>
    </r>
  </si>
  <si>
    <r>
      <t>Share of revenues of enterprises showing net profit in total income from the whole activity</t>
    </r>
    <r>
      <rPr>
        <i/>
        <vertAlign val="superscript"/>
        <sz val="9"/>
        <color theme="1" tint="0.34998626667073579"/>
        <rFont val="Arial"/>
        <family val="2"/>
        <charset val="238"/>
      </rPr>
      <t xml:space="preserve">b </t>
    </r>
    <r>
      <rPr>
        <i/>
        <sz val="9"/>
        <color theme="1" tint="0.34998626667073579"/>
        <rFont val="Arial"/>
        <family val="2"/>
        <charset val="238"/>
      </rPr>
      <t>in %</t>
    </r>
  </si>
  <si>
    <r>
      <t xml:space="preserve">                  </t>
    </r>
    <r>
      <rPr>
        <i/>
        <sz val="10"/>
        <color theme="1" tint="0.34998626667073579"/>
        <rFont val="Arial"/>
        <family val="2"/>
        <charset val="238"/>
      </rPr>
      <t>CURRENT  ASSETS  AND  SHORT-TERM  AND  LONG-TERM  LIABILITIES  OF  NON-FINANCIAL  ENTERPRISES</t>
    </r>
    <r>
      <rPr>
        <i/>
        <vertAlign val="superscript"/>
        <sz val="10"/>
        <color theme="1" tint="0.34998626667073579"/>
        <rFont val="Arial"/>
        <family val="2"/>
        <charset val="238"/>
      </rPr>
      <t>a</t>
    </r>
  </si>
  <si>
    <r>
      <t xml:space="preserve">                </t>
    </r>
    <r>
      <rPr>
        <i/>
        <sz val="10"/>
        <color theme="1" tint="0.34998626667073579"/>
        <rFont val="Arial"/>
        <family val="2"/>
        <charset val="238"/>
      </rPr>
      <t xml:space="preserve">  End of period</t>
    </r>
  </si>
  <si>
    <r>
      <t xml:space="preserve">Aktywa obrotowe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Current assets</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</si>
  <si>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</si>
  <si>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i/>
        <sz val="9"/>
        <color theme="1" tint="0.34998626667073579"/>
        <rFont val="Arial"/>
        <family val="2"/>
        <charset val="238"/>
      </rPr>
      <t>total</t>
    </r>
  </si>
  <si>
    <r>
      <t xml:space="preserve">zapasy
</t>
    </r>
    <r>
      <rPr>
        <i/>
        <sz val="9"/>
        <color theme="1" tint="0.34998626667073579"/>
        <rFont val="Arial"/>
        <family val="2"/>
        <charset val="238"/>
      </rPr>
      <t>stocks</t>
    </r>
  </si>
  <si>
    <r>
      <t xml:space="preserve">materiały
</t>
    </r>
    <r>
      <rPr>
        <i/>
        <sz val="9"/>
        <color theme="1" tint="0.34998626667073579"/>
        <rFont val="Arial"/>
        <family val="2"/>
        <charset val="238"/>
      </rPr>
      <t>materials</t>
    </r>
  </si>
  <si>
    <r>
      <t xml:space="preserve">półprodukty
i produkty 
w toku
</t>
    </r>
    <r>
      <rPr>
        <i/>
        <sz val="9"/>
        <color theme="1" tint="0.34998626667073579"/>
        <rFont val="Arial"/>
        <family val="2"/>
        <charset val="238"/>
      </rPr>
      <t>work in progress and semi-    -finished goods</t>
    </r>
  </si>
  <si>
    <r>
      <t xml:space="preserve">produkty gotowe
</t>
    </r>
    <r>
      <rPr>
        <i/>
        <sz val="9"/>
        <color theme="1" tint="0.34998626667073579"/>
        <rFont val="Arial"/>
        <family val="2"/>
        <charset val="238"/>
      </rPr>
      <t>finished products</t>
    </r>
  </si>
  <si>
    <r>
      <t xml:space="preserve">towary
</t>
    </r>
    <r>
      <rPr>
        <i/>
        <sz val="9"/>
        <color theme="1" tint="0.34998626667073579"/>
        <rFont val="Arial"/>
        <family val="2"/>
        <charset val="238"/>
      </rPr>
      <t>goods</t>
    </r>
  </si>
  <si>
    <r>
      <t xml:space="preserve">należności krótkoter-minowe
</t>
    </r>
    <r>
      <rPr>
        <i/>
        <sz val="9"/>
        <color theme="1" tint="0.34998626667073579"/>
        <rFont val="Arial"/>
        <family val="2"/>
        <charset val="238"/>
      </rPr>
      <t>short-term      dues</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</si>
  <si>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ser-vices</t>
    </r>
    <r>
      <rPr>
        <i/>
        <vertAlign val="superscript"/>
        <sz val="9"/>
        <color theme="1" tint="0.34998626667073579"/>
        <rFont val="Arial"/>
        <family val="2"/>
        <charset val="238"/>
      </rPr>
      <t>c</t>
    </r>
  </si>
  <si>
    <r>
      <t xml:space="preserve">inwestycje krótkotermi-nowe
</t>
    </r>
    <r>
      <rPr>
        <i/>
        <sz val="9"/>
        <color theme="1" tint="0.34998626667073579"/>
        <rFont val="Arial"/>
        <family val="2"/>
        <charset val="238"/>
      </rPr>
      <t>short-           -term invest-     ments</t>
    </r>
  </si>
  <si>
    <r>
      <t xml:space="preserve">krótkotermi-nowe        rozliczenia między-okresowe
</t>
    </r>
    <r>
      <rPr>
        <i/>
        <sz val="9"/>
        <color theme="1" tint="0.34998626667073579"/>
        <rFont val="Arial"/>
        <family val="2"/>
        <charset val="238"/>
      </rPr>
      <t>short-term       inter-                -period settle-ments</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</si>
  <si>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      ties</t>
    </r>
    <r>
      <rPr>
        <i/>
        <vertAlign val="superscript"/>
        <sz val="9"/>
        <color theme="1" tint="0.3499862666707357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</si>
  <si>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         ces</t>
    </r>
    <r>
      <rPr>
        <i/>
        <vertAlign val="superscript"/>
        <sz val="9"/>
        <color theme="1" tint="0.34998626667073579"/>
        <rFont val="Arial"/>
        <family val="2"/>
        <charset val="238"/>
      </rPr>
      <t>c</t>
    </r>
  </si>
  <si>
    <r>
      <t xml:space="preserve">z tytułu podat-       ków, ceł, ubezpie-czeń                i innych świadczeń
</t>
    </r>
    <r>
      <rPr>
        <i/>
        <sz val="9"/>
        <color theme="1" tint="0.34998626667073579"/>
        <rFont val="Arial"/>
        <family val="2"/>
        <charset val="238"/>
      </rPr>
      <t>on account of taxes, customs duties, insu-          rance         and other benefits</t>
    </r>
  </si>
  <si>
    <r>
      <t xml:space="preserve">Zobo-wiązania długo-terminowe
</t>
    </r>
    <r>
      <rPr>
        <i/>
        <sz val="9"/>
        <color theme="1" tint="0.34998626667073579"/>
        <rFont val="Arial"/>
        <family val="2"/>
        <charset val="238"/>
      </rPr>
      <t>Long-                -term lia-bilities</t>
    </r>
  </si>
  <si>
    <r>
      <t xml:space="preserve">w milionach złotych      </t>
    </r>
    <r>
      <rPr>
        <sz val="9"/>
        <color theme="1" tint="0.34998626667073579"/>
        <rFont val="Arial"/>
        <family val="2"/>
        <charset val="238"/>
      </rPr>
      <t xml:space="preserve">   </t>
    </r>
    <r>
      <rPr>
        <i/>
        <sz val="9"/>
        <color indexed="63"/>
        <rFont val="Arial"/>
        <family val="2"/>
        <charset val="238"/>
      </rPr>
      <t>in</t>
    </r>
    <r>
      <rPr>
        <sz val="9"/>
        <color theme="1" tint="0.34998626667073579"/>
        <rFont val="Arial"/>
        <family val="2"/>
        <charset val="238"/>
      </rPr>
      <t xml:space="preserve"> </t>
    </r>
    <r>
      <rPr>
        <i/>
        <sz val="9"/>
        <color theme="1" tint="0.34998626667073579"/>
        <rFont val="Arial"/>
        <family val="2"/>
        <charset val="238"/>
      </rPr>
      <t>million zlotys</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</si>
  <si>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</si>
  <si>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</si>
  <si>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</si>
  <si>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zapasy                                                                           </t>
    </r>
    <r>
      <rPr>
        <sz val="9"/>
        <color indexed="63"/>
        <rFont val="Arial"/>
        <family val="2"/>
        <charset val="238"/>
      </rPr>
      <t xml:space="preserve"> </t>
    </r>
    <r>
      <rPr>
        <i/>
        <sz val="9"/>
        <color theme="1" tint="0.34998626667073579"/>
        <rFont val="Arial"/>
        <family val="2"/>
        <charset val="238"/>
      </rPr>
      <t>stocks</t>
    </r>
    <r>
      <rPr>
        <i/>
        <sz val="9"/>
        <color indexed="63"/>
        <rFont val="Arial"/>
        <family val="2"/>
        <charset val="238"/>
      </rPr>
      <t xml:space="preserve">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</si>
  <si>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theme="1" tint="0.34998626667073579"/>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</si>
  <si>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</si>
  <si>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 xml:space="preserve">należności                krótko-       terminowe            </t>
    </r>
    <r>
      <rPr>
        <sz val="9"/>
        <color indexed="63"/>
        <rFont val="Arial"/>
        <family val="2"/>
        <charset val="238"/>
      </rPr>
      <t xml:space="preserve"> </t>
    </r>
    <r>
      <rPr>
        <i/>
        <sz val="9"/>
        <color theme="1" tint="0.34998626667073579"/>
        <rFont val="Arial"/>
        <family val="2"/>
        <charset val="238"/>
      </rPr>
      <t xml:space="preserve">short-term dues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</si>
  <si>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sz val="9"/>
        <color theme="1" tint="0.34998626667073579"/>
        <rFont val="Arial"/>
        <family val="2"/>
        <charset val="238"/>
      </rPr>
      <t xml:space="preserve"> </t>
    </r>
  </si>
  <si>
    <r>
      <t xml:space="preserve">inwestycje krótko-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</si>
  <si>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</si>
  <si>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i/>
        <sz val="9"/>
        <rFont val="Arial"/>
        <family val="2"/>
        <charset val="238"/>
      </rPr>
      <t xml:space="preserve"> </t>
    </r>
    <r>
      <rPr>
        <i/>
        <sz val="9"/>
        <color theme="1" tint="0.34998626667073579"/>
        <rFont val="Arial"/>
        <family val="2"/>
        <charset val="238"/>
      </rPr>
      <t xml:space="preserve">total </t>
    </r>
  </si>
  <si>
    <r>
      <t>kredyty       bankowe         i pożyczki</t>
    </r>
    <r>
      <rPr>
        <vertAlign val="superscript"/>
        <sz val="9"/>
        <rFont val="Arial"/>
        <family val="2"/>
        <charset val="238"/>
      </rPr>
      <t>c</t>
    </r>
    <r>
      <rPr>
        <sz val="9"/>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</si>
  <si>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z tytułu         dostaw             i usług</t>
    </r>
    <r>
      <rPr>
        <i/>
        <vertAlign val="superscript"/>
        <sz val="9"/>
        <rFont val="Arial"/>
        <family val="2"/>
        <charset val="238"/>
      </rPr>
      <t xml:space="preserve">d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i/>
        <sz val="9"/>
        <color indexed="63"/>
        <rFont val="Arial"/>
        <family val="2"/>
        <charset val="238"/>
      </rPr>
      <t xml:space="preserve"> </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</si>
  <si>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(cont.) </t>
    </r>
  </si>
  <si>
    <r>
      <t xml:space="preserve">WYSZCZEGÓLNIENIE
</t>
    </r>
    <r>
      <rPr>
        <i/>
        <sz val="9"/>
        <color theme="1" tint="0.34998626667073579"/>
        <rFont val="Arial"/>
        <family val="2"/>
        <charset val="238"/>
      </rPr>
      <t>SPECIFICATION</t>
    </r>
    <r>
      <rPr>
        <sz val="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</si>
  <si>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</si>
  <si>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zapasy                                                                 </t>
    </r>
    <r>
      <rPr>
        <sz val="9"/>
        <color indexed="63"/>
        <rFont val="Arial"/>
        <family val="2"/>
        <charset val="238"/>
      </rPr>
      <t xml:space="preserve">           </t>
    </r>
    <r>
      <rPr>
        <i/>
        <sz val="9"/>
        <color theme="1" tint="0.34998626667073579"/>
        <rFont val="Arial"/>
        <family val="2"/>
        <charset val="238"/>
      </rPr>
      <t xml:space="preserve">stocks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</si>
  <si>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indexed="63"/>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</si>
  <si>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</si>
  <si>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from deliveries  and         services</t>
    </r>
    <r>
      <rPr>
        <i/>
        <vertAlign val="superscript"/>
        <sz val="9"/>
        <color indexed="63"/>
        <rFont val="Arial"/>
        <family val="2"/>
        <charset val="238"/>
      </rPr>
      <t>d</t>
    </r>
    <r>
      <rPr>
        <sz val="9"/>
        <color indexed="63"/>
        <rFont val="Arial"/>
        <family val="2"/>
        <charset val="238"/>
      </rPr>
      <t xml:space="preserve"> </t>
    </r>
  </si>
  <si>
    <r>
      <t xml:space="preserve">inwestycje krótko-      </t>
    </r>
    <r>
      <rPr>
        <sz val="9"/>
        <color indexed="63"/>
        <rFont val="Arial"/>
        <family val="2"/>
        <charset val="238"/>
      </rPr>
      <t xml:space="preserve">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</si>
  <si>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</si>
  <si>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sz val="9"/>
        <color indexed="63"/>
        <rFont val="Arial"/>
        <family val="2"/>
        <charset val="238"/>
      </rPr>
      <t xml:space="preserve">    </t>
    </r>
    <r>
      <rPr>
        <i/>
        <sz val="9"/>
        <color theme="1" tint="0.34998626667073579"/>
        <rFont val="Arial"/>
        <family val="2"/>
        <charset val="238"/>
      </rPr>
      <t xml:space="preserve">total </t>
    </r>
  </si>
  <si>
    <r>
      <t>kredyty       bankowe         i pożyczki</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</si>
  <si>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</si>
  <si>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</si>
  <si>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Total</t>
    </r>
  </si>
  <si>
    <r>
      <t xml:space="preserve">żywność               i napoje bezalkoholowe             </t>
    </r>
    <r>
      <rPr>
        <i/>
        <sz val="9"/>
        <color theme="1" tint="0.34998626667073579"/>
        <rFont val="Arial"/>
        <family val="2"/>
        <charset val="238"/>
      </rPr>
      <t>food and non-
-alcoholic beverages</t>
    </r>
  </si>
  <si>
    <r>
      <t xml:space="preserve">napoje        alkoholowe              i wyroby         tytoniowe           </t>
    </r>
    <r>
      <rPr>
        <i/>
        <sz val="9"/>
        <color theme="1" tint="0.34998626667073579"/>
        <rFont val="Arial"/>
        <family val="2"/>
        <charset val="238"/>
      </rPr>
      <t>alcoholic beverages       and tobacco</t>
    </r>
  </si>
  <si>
    <r>
      <t xml:space="preserve">odzież                   i obuwie 
</t>
    </r>
    <r>
      <rPr>
        <i/>
        <sz val="9"/>
        <color theme="1" tint="0.34998626667073579"/>
        <rFont val="Arial"/>
        <family val="2"/>
        <charset val="238"/>
      </rPr>
      <t>clothing            and          footwear</t>
    </r>
  </si>
  <si>
    <r>
      <t xml:space="preserve">mieszkania </t>
    </r>
    <r>
      <rPr>
        <i/>
        <sz val="9"/>
        <color theme="1" tint="0.34998626667073579"/>
        <rFont val="Arial"/>
        <family val="2"/>
        <charset val="238"/>
      </rPr>
      <t>dwellings</t>
    </r>
  </si>
  <si>
    <r>
      <t xml:space="preserve">zdrowie     </t>
    </r>
    <r>
      <rPr>
        <sz val="9"/>
        <color indexed="63"/>
        <rFont val="Arial"/>
        <family val="2"/>
        <charset val="238"/>
      </rPr>
      <t xml:space="preserve">     </t>
    </r>
    <r>
      <rPr>
        <i/>
        <sz val="9"/>
        <color theme="1" tint="0.34998626667073579"/>
        <rFont val="Arial"/>
        <family val="2"/>
        <charset val="238"/>
      </rPr>
      <t>health</t>
    </r>
  </si>
  <si>
    <r>
      <t xml:space="preserve">transport </t>
    </r>
    <r>
      <rPr>
        <i/>
        <sz val="9"/>
        <color theme="1" tint="0.34998626667073579"/>
        <rFont val="Arial"/>
        <family val="2"/>
        <charset val="238"/>
      </rPr>
      <t>transport</t>
    </r>
  </si>
  <si>
    <r>
      <t xml:space="preserve">rekreacja              i kultura  </t>
    </r>
    <r>
      <rPr>
        <sz val="9"/>
        <color indexed="63"/>
        <rFont val="Arial"/>
        <family val="2"/>
        <charset val="238"/>
      </rPr>
      <t xml:space="preserve">  </t>
    </r>
    <r>
      <rPr>
        <i/>
        <sz val="9"/>
        <color theme="1" tint="0.34998626667073579"/>
        <rFont val="Arial"/>
        <family val="2"/>
        <charset val="238"/>
      </rPr>
      <t>recreation        and culture</t>
    </r>
  </si>
  <si>
    <r>
      <t xml:space="preserve">edukacja </t>
    </r>
    <r>
      <rPr>
        <i/>
        <sz val="9"/>
        <color theme="1" tint="0.34998626667073579"/>
        <rFont val="Arial"/>
        <family val="2"/>
        <charset val="238"/>
      </rPr>
      <t>education</t>
    </r>
  </si>
  <si>
    <r>
      <t xml:space="preserve">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</si>
  <si>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</si>
  <si>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t>
    </r>
    <r>
      <rPr>
        <i/>
        <sz val="10"/>
        <color theme="1" tint="0.34998626667073579"/>
        <rFont val="Arial"/>
        <family val="2"/>
        <charset val="238"/>
      </rPr>
      <t xml:space="preserve">              AVERAGE  PROCUREMENT  PRICES</t>
    </r>
    <r>
      <rPr>
        <i/>
        <vertAlign val="superscript"/>
        <sz val="10"/>
        <color theme="1" tint="0.34998626667073579"/>
        <rFont val="Arial"/>
        <family val="2"/>
        <charset val="238"/>
      </rPr>
      <t>a</t>
    </r>
    <r>
      <rPr>
        <i/>
        <sz val="10"/>
        <color theme="1" tint="0.34998626667073579"/>
        <rFont val="Arial"/>
        <family val="2"/>
        <charset val="238"/>
      </rPr>
      <t xml:space="preserve"> OF  MAJOR  AGRICULTURAL  PRODUCTS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</si>
  <si>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</si>
  <si>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Ziarno zbóż (bez siewnego)
</t>
    </r>
    <r>
      <rPr>
        <i/>
        <sz val="9"/>
        <color theme="1" tint="0.34998626667073579"/>
        <rFont val="Arial"/>
        <family val="2"/>
        <charset val="238"/>
      </rPr>
      <t>Cereal grain                      
 (excluding sowing seed)</t>
    </r>
  </si>
  <si>
    <r>
      <t xml:space="preserve">pszenicy
</t>
    </r>
    <r>
      <rPr>
        <i/>
        <sz val="9"/>
        <color theme="1" tint="0.34998626667073579"/>
        <rFont val="Arial"/>
        <family val="2"/>
        <charset val="238"/>
      </rPr>
      <t>wheat</t>
    </r>
  </si>
  <si>
    <r>
      <t>żyta</t>
    </r>
    <r>
      <rPr>
        <sz val="9"/>
        <color theme="1" tint="0.34998626667073579"/>
        <rFont val="Arial"/>
        <family val="2"/>
        <charset val="238"/>
      </rPr>
      <t xml:space="preserve">
</t>
    </r>
    <r>
      <rPr>
        <i/>
        <sz val="9"/>
        <color theme="1" tint="0.34998626667073579"/>
        <rFont val="Arial"/>
        <family val="2"/>
        <charset val="238"/>
      </rPr>
      <t>rye</t>
    </r>
  </si>
  <si>
    <r>
      <t xml:space="preserve">Ziemniaki
</t>
    </r>
    <r>
      <rPr>
        <i/>
        <sz val="9"/>
        <color theme="1" tint="0.34998626667073579"/>
        <rFont val="Arial"/>
        <family val="2"/>
        <charset val="238"/>
      </rPr>
      <t>Potatoes</t>
    </r>
  </si>
  <si>
    <r>
      <t xml:space="preserve">Żywiec rzeźny
</t>
    </r>
    <r>
      <rPr>
        <sz val="9"/>
        <color theme="1" tint="0.34998626667073579"/>
        <rFont val="Arial"/>
        <family val="2"/>
        <charset val="238"/>
      </rPr>
      <t>A</t>
    </r>
    <r>
      <rPr>
        <i/>
        <sz val="9"/>
        <color theme="1" tint="0.34998626667073579"/>
        <rFont val="Arial"/>
        <family val="2"/>
        <charset val="238"/>
      </rPr>
      <t>nimals for slaughter</t>
    </r>
  </si>
  <si>
    <r>
      <t xml:space="preserve">bydło                   (bez cieląt)
</t>
    </r>
    <r>
      <rPr>
        <i/>
        <sz val="9"/>
        <color theme="1" tint="0.34998626667073579"/>
        <rFont val="Arial"/>
        <family val="2"/>
        <charset val="238"/>
      </rPr>
      <t>cattle 
(exluding calves)</t>
    </r>
  </si>
  <si>
    <r>
      <t xml:space="preserve">trzoda chlewna
</t>
    </r>
    <r>
      <rPr>
        <i/>
        <sz val="9"/>
        <color theme="1" tint="0.34998626667073579"/>
        <rFont val="Arial"/>
        <family val="2"/>
        <charset val="238"/>
      </rPr>
      <t>pigs</t>
    </r>
  </si>
  <si>
    <r>
      <t xml:space="preserve">drób
</t>
    </r>
    <r>
      <rPr>
        <i/>
        <sz val="9"/>
        <color theme="1" tint="0.34998626667073579"/>
        <rFont val="Arial"/>
        <family val="2"/>
        <charset val="238"/>
      </rPr>
      <t>poultry</t>
    </r>
  </si>
  <si>
    <r>
      <t xml:space="preserve">Mleko krowie       
w zł  za 1 hl
</t>
    </r>
    <r>
      <rPr>
        <i/>
        <sz val="9"/>
        <color theme="1" tint="0.34998626667073579"/>
        <rFont val="Arial"/>
        <family val="2"/>
        <charset val="238"/>
      </rPr>
      <t>Cows' milk          
in zl  per hl</t>
    </r>
  </si>
  <si>
    <r>
      <t xml:space="preserve">w zł za 1 dt                                                                        
</t>
    </r>
    <r>
      <rPr>
        <i/>
        <sz val="9"/>
        <color theme="1" tint="0.34998626667073579"/>
        <rFont val="Arial"/>
        <family val="2"/>
        <charset val="238"/>
      </rPr>
      <t>in zl per dt</t>
    </r>
  </si>
  <si>
    <r>
      <t xml:space="preserve">w zł za 1 kg wagi żywej                                                  
</t>
    </r>
    <r>
      <rPr>
        <i/>
        <sz val="9"/>
        <color theme="1" tint="0.34998626667073579"/>
        <rFont val="Arial"/>
        <family val="2"/>
        <charset val="238"/>
      </rPr>
      <t>in zl per kg live weight</t>
    </r>
  </si>
  <si>
    <r>
      <t xml:space="preserve">                </t>
    </r>
    <r>
      <rPr>
        <i/>
        <sz val="10"/>
        <color theme="1" tint="0.34998626667073579"/>
        <rFont val="Arial"/>
        <family val="2"/>
        <charset val="238"/>
      </rPr>
      <t xml:space="preserve"> AVERAGE  MARKETPLACE  PRICES  RECEIVED  BY  FARMERS</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</si>
  <si>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</si>
  <si>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żyta
</t>
    </r>
    <r>
      <rPr>
        <i/>
        <sz val="9"/>
        <color theme="1" tint="0.34998626667073579"/>
        <rFont val="Arial"/>
        <family val="2"/>
        <charset val="238"/>
      </rPr>
      <t>rye</t>
    </r>
  </si>
  <si>
    <r>
      <t xml:space="preserve">jęczmienia
</t>
    </r>
    <r>
      <rPr>
        <i/>
        <sz val="9"/>
        <color theme="1" tint="0.34998626667073579"/>
        <rFont val="Arial"/>
        <family val="2"/>
        <charset val="238"/>
      </rPr>
      <t>barley</t>
    </r>
  </si>
  <si>
    <r>
      <t xml:space="preserve">owsa
</t>
    </r>
    <r>
      <rPr>
        <i/>
        <sz val="9"/>
        <color theme="1" tint="0.34998626667073579"/>
        <rFont val="Arial"/>
        <family val="2"/>
        <charset val="238"/>
      </rPr>
      <t>oats</t>
    </r>
  </si>
  <si>
    <r>
      <t xml:space="preserve">Ziemniaki 
jadalne późne     
</t>
    </r>
    <r>
      <rPr>
        <i/>
        <sz val="9"/>
        <color theme="1" tint="0.34998626667073579"/>
        <rFont val="Arial"/>
        <family val="2"/>
        <charset val="238"/>
      </rPr>
      <t>Late edible 
potatoes</t>
    </r>
  </si>
  <si>
    <r>
      <t xml:space="preserve">Prosię na chów                    w zł za 1 szt.
</t>
    </r>
    <r>
      <rPr>
        <i/>
        <sz val="9"/>
        <color theme="1" tint="0.34998626667073579"/>
        <rFont val="Arial"/>
        <family val="2"/>
        <charset val="238"/>
      </rPr>
      <t>Piglet in zl per head</t>
    </r>
  </si>
  <si>
    <r>
      <t xml:space="preserve">Trzoda             chlewna 
w zł za 1 kg 
</t>
    </r>
    <r>
      <rPr>
        <i/>
        <sz val="9"/>
        <color theme="1" tint="0.34998626667073579"/>
        <rFont val="Arial"/>
        <family val="2"/>
        <charset val="238"/>
      </rPr>
      <t>Pigs                          in zl per kg</t>
    </r>
  </si>
  <si>
    <r>
      <t xml:space="preserve">OKRESY                                           </t>
    </r>
    <r>
      <rPr>
        <sz val="9"/>
        <color indexed="63"/>
        <rFont val="Arial"/>
        <family val="2"/>
        <charset val="238"/>
      </rPr>
      <t xml:space="preserve">      </t>
    </r>
    <r>
      <rPr>
        <i/>
        <sz val="9"/>
        <color theme="1" tint="0.34998626667073579"/>
        <rFont val="Arial"/>
        <family val="2"/>
        <charset val="238"/>
      </rPr>
      <t>PERIODS</t>
    </r>
  </si>
  <si>
    <r>
      <t xml:space="preserve">Relacje ceny skupu 1 kg żywca wieprzowego do cen
</t>
    </r>
    <r>
      <rPr>
        <i/>
        <sz val="9"/>
        <color theme="1" tint="0.34998626667073579"/>
        <rFont val="Arial"/>
        <family val="2"/>
        <charset val="238"/>
      </rPr>
      <t>Procurement price per kg pigs for slaughter to prices of</t>
    </r>
  </si>
  <si>
    <r>
      <t xml:space="preserve">1 kg żyta                                                </t>
    </r>
    <r>
      <rPr>
        <sz val="9"/>
        <color indexed="63"/>
        <rFont val="Arial"/>
        <family val="2"/>
        <charset val="238"/>
      </rPr>
      <t xml:space="preserve">    </t>
    </r>
    <r>
      <rPr>
        <i/>
        <sz val="9"/>
        <color theme="1" tint="0.34998626667073579"/>
        <rFont val="Arial"/>
        <family val="2"/>
        <charset val="238"/>
      </rPr>
      <t>kg of rye</t>
    </r>
  </si>
  <si>
    <r>
      <t xml:space="preserve">1 kg jęczmienia      </t>
    </r>
    <r>
      <rPr>
        <sz val="9"/>
        <color indexed="63"/>
        <rFont val="Arial"/>
        <family val="2"/>
        <charset val="238"/>
      </rPr>
      <t xml:space="preserve">  </t>
    </r>
    <r>
      <rPr>
        <i/>
        <sz val="9"/>
        <color theme="1" tint="0.34998626667073579"/>
        <rFont val="Arial"/>
        <family val="2"/>
        <charset val="238"/>
      </rPr>
      <t>kg of barley</t>
    </r>
  </si>
  <si>
    <r>
      <t xml:space="preserve">1 kg ziemniaków                          </t>
    </r>
    <r>
      <rPr>
        <sz val="9"/>
        <color indexed="63"/>
        <rFont val="Arial"/>
        <family val="2"/>
        <charset val="238"/>
      </rPr>
      <t xml:space="preserve">     </t>
    </r>
    <r>
      <rPr>
        <i/>
        <sz val="9"/>
        <color theme="1" tint="0.34998626667073579"/>
        <rFont val="Arial"/>
        <family val="2"/>
        <charset val="238"/>
      </rPr>
      <t>kg of potatoes</t>
    </r>
  </si>
  <si>
    <r>
      <t xml:space="preserve">1 l mleka 
krowiego            
</t>
    </r>
    <r>
      <rPr>
        <i/>
        <sz val="9"/>
        <color theme="1" tint="0.34998626667073579"/>
        <rFont val="Arial"/>
        <family val="2"/>
        <charset val="238"/>
      </rPr>
      <t>1 l of                    cows’ milk</t>
    </r>
  </si>
  <si>
    <r>
      <t>Relacje cen targowiskowych</t>
    </r>
    <r>
      <rPr>
        <i/>
        <vertAlign val="superscript"/>
        <sz val="9"/>
        <rFont val="Arial"/>
        <family val="2"/>
        <charset val="238"/>
      </rPr>
      <t xml:space="preserve">a 
</t>
    </r>
    <r>
      <rPr>
        <sz val="9"/>
        <rFont val="Arial"/>
        <family val="2"/>
        <charset val="238"/>
      </rPr>
      <t xml:space="preserve">do cen skupu  </t>
    </r>
    <r>
      <rPr>
        <i/>
        <vertAlign val="superscript"/>
        <sz val="9"/>
        <rFont val="Arial"/>
        <family val="2"/>
        <charset val="238"/>
      </rPr>
      <t xml:space="preserve">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Marketplace prices</t>
    </r>
    <r>
      <rPr>
        <i/>
        <vertAlign val="superscript"/>
        <sz val="9"/>
        <color theme="1" tint="0.34998626667073579"/>
        <rFont val="Arial"/>
        <family val="2"/>
        <charset val="238"/>
      </rPr>
      <t>a</t>
    </r>
    <r>
      <rPr>
        <i/>
        <sz val="9"/>
        <color theme="1" tint="0.34998626667073579"/>
        <rFont val="Arial"/>
        <family val="2"/>
        <charset val="238"/>
      </rPr>
      <t xml:space="preserve">                          to procurement  prices of </t>
    </r>
    <r>
      <rPr>
        <i/>
        <vertAlign val="superscript"/>
        <sz val="9"/>
        <color theme="1" tint="0.34998626667073579"/>
        <rFont val="Arial"/>
        <family val="2"/>
        <charset val="238"/>
      </rPr>
      <t xml:space="preserve"> </t>
    </r>
    <r>
      <rPr>
        <i/>
        <sz val="9"/>
        <color theme="1" tint="0.34998626667073579"/>
        <rFont val="Arial"/>
        <family val="2"/>
        <charset val="238"/>
      </rPr>
      <t xml:space="preserve">  </t>
    </r>
  </si>
  <si>
    <r>
      <t>na targo-         wiskach</t>
    </r>
    <r>
      <rPr>
        <i/>
        <vertAlign val="superscript"/>
        <sz val="9"/>
        <rFont val="Arial"/>
        <family val="2"/>
        <charset val="238"/>
      </rPr>
      <t>a</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on market-       places</t>
    </r>
    <r>
      <rPr>
        <i/>
        <vertAlign val="superscript"/>
        <sz val="9"/>
        <color theme="1" tint="0.34998626667073579"/>
        <rFont val="Arial"/>
        <family val="2"/>
        <charset val="238"/>
      </rPr>
      <t>a</t>
    </r>
  </si>
  <si>
    <r>
      <t xml:space="preserve">w skupie                </t>
    </r>
    <r>
      <rPr>
        <sz val="9"/>
        <color indexed="63"/>
        <rFont val="Arial"/>
        <family val="2"/>
        <charset val="238"/>
      </rPr>
      <t xml:space="preserve"> </t>
    </r>
    <r>
      <rPr>
        <i/>
        <sz val="9"/>
        <color theme="1" tint="0.34998626667073579"/>
        <rFont val="Arial"/>
        <family val="2"/>
        <charset val="238"/>
      </rPr>
      <t>in procurement</t>
    </r>
  </si>
  <si>
    <r>
      <t>na targowiskach</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on marketplaces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</si>
  <si>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w skupie 
</t>
    </r>
    <r>
      <rPr>
        <i/>
        <sz val="9"/>
        <color theme="1" tint="0.34998626667073579"/>
        <rFont val="Arial"/>
        <family val="2"/>
        <charset val="238"/>
      </rPr>
      <t>in procurement</t>
    </r>
  </si>
  <si>
    <r>
      <t xml:space="preserve">pszenicy        </t>
    </r>
    <r>
      <rPr>
        <i/>
        <sz val="9"/>
        <color theme="1" tint="0.34998626667073579"/>
        <rFont val="Arial"/>
        <family val="2"/>
        <charset val="238"/>
      </rPr>
      <t>wheat</t>
    </r>
  </si>
  <si>
    <r>
      <t xml:space="preserve">żywca wieprzowego 
</t>
    </r>
    <r>
      <rPr>
        <i/>
        <sz val="9"/>
        <color theme="1" tint="0.34998626667073579"/>
        <rFont val="Arial"/>
        <family val="2"/>
        <charset val="238"/>
      </rPr>
      <t>pigs                         for slaughter</t>
    </r>
    <r>
      <rPr>
        <sz val="9"/>
        <color indexed="63"/>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</si>
  <si>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a</t>
    </r>
  </si>
  <si>
    <r>
      <t xml:space="preserve">przemysł                 </t>
    </r>
    <r>
      <rPr>
        <i/>
        <sz val="9"/>
        <color theme="1" tint="0.34998626667073579"/>
        <rFont val="Arial"/>
        <family val="2"/>
        <charset val="238"/>
      </rPr>
      <t xml:space="preserve">  industry</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</si>
  <si>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Of grand total</t>
    </r>
  </si>
  <si>
    <r>
      <t xml:space="preserve">Ogółem
</t>
    </r>
    <r>
      <rPr>
        <i/>
        <sz val="9"/>
        <color theme="1" tint="0.34998626667073579"/>
        <rFont val="Arial"/>
        <family val="2"/>
        <charset val="238"/>
      </rPr>
      <t xml:space="preserve">Grand total </t>
    </r>
  </si>
  <si>
    <r>
      <t xml:space="preserve">na środki trwałe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for fixed assets</t>
    </r>
  </si>
  <si>
    <r>
      <t xml:space="preserve">budynki 
i budowle
</t>
    </r>
    <r>
      <rPr>
        <i/>
        <sz val="9"/>
        <color theme="1" tint="0.34998626667073579"/>
        <rFont val="Arial"/>
        <family val="2"/>
        <charset val="238"/>
      </rPr>
      <t>buldings and structures</t>
    </r>
  </si>
  <si>
    <r>
      <t xml:space="preserve">maszyny,     urządzenia techniczne 
i narzędzia
</t>
    </r>
    <r>
      <rPr>
        <i/>
        <sz val="9"/>
        <color theme="1" tint="0.34998626667073579"/>
        <rFont val="Arial"/>
        <family val="2"/>
        <charset val="238"/>
      </rPr>
      <t>machinery, technical              equipment and tools</t>
    </r>
  </si>
  <si>
    <r>
      <t xml:space="preserve">środki         transportu
</t>
    </r>
    <r>
      <rPr>
        <i/>
        <sz val="9"/>
        <color theme="1" tint="0.34998626667073579"/>
        <rFont val="Arial"/>
        <family val="2"/>
        <charset val="238"/>
      </rPr>
      <t>transport      equipment</t>
    </r>
  </si>
  <si>
    <r>
      <t xml:space="preserve">razem                 </t>
    </r>
    <r>
      <rPr>
        <i/>
        <sz val="9"/>
        <color indexed="63"/>
        <rFont val="Arial"/>
        <family val="2"/>
        <charset val="238"/>
      </rPr>
      <t xml:space="preserve">  </t>
    </r>
    <r>
      <rPr>
        <i/>
        <sz val="9"/>
        <color theme="1" tint="0.34998626667073579"/>
        <rFont val="Arial"/>
        <family val="2"/>
        <charset val="238"/>
      </rPr>
      <t>total</t>
    </r>
  </si>
  <si>
    <r>
      <t xml:space="preserve">górnictwo          i wydoby- 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</si>
  <si>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</si>
  <si>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</si>
  <si>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</si>
  <si>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tysiącach złotych 
</t>
    </r>
    <r>
      <rPr>
        <i/>
        <sz val="9"/>
        <color theme="1" tint="0.34998626667073579"/>
        <rFont val="Arial"/>
        <family val="2"/>
        <charset val="238"/>
      </rPr>
      <t>in thousand zlotys</t>
    </r>
    <r>
      <rPr>
        <sz val="9"/>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</si>
  <si>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</si>
  <si>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Z ogółem (dok.)         </t>
    </r>
    <r>
      <rPr>
        <i/>
        <sz val="9"/>
        <color theme="1" tint="0.34998626667073579"/>
        <rFont val="Arial"/>
        <family val="2"/>
        <charset val="238"/>
      </rPr>
      <t>Of grand total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</si>
  <si>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</si>
  <si>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</si>
  <si>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</si>
  <si>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</si>
  <si>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</si>
  <si>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</si>
  <si>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w tysiącach złotych </t>
    </r>
    <r>
      <rPr>
        <sz val="9"/>
        <color theme="1" tint="0.34998626667073579"/>
        <rFont val="Arial"/>
        <family val="2"/>
        <charset val="238"/>
      </rPr>
      <t xml:space="preserve">
</t>
    </r>
    <r>
      <rPr>
        <i/>
        <sz val="9"/>
        <color theme="1" tint="0.34998626667073579"/>
        <rFont val="Arial"/>
        <family val="2"/>
        <charset val="238"/>
      </rPr>
      <t>in thousand zlotys</t>
    </r>
  </si>
  <si>
    <r>
      <t>                   DWELLINGS</t>
    </r>
    <r>
      <rPr>
        <i/>
        <vertAlign val="superscript"/>
        <sz val="10"/>
        <color theme="1" tint="0.34998626667073579"/>
        <rFont val="Arial"/>
        <family val="2"/>
        <charset val="238"/>
      </rPr>
      <t>a</t>
    </r>
  </si>
  <si>
    <r>
      <t>OKRESY</t>
    </r>
    <r>
      <rPr>
        <sz val="9"/>
        <color theme="1" tint="0.34998626667073579"/>
        <rFont val="Arial"/>
        <family val="2"/>
        <charset val="238"/>
      </rPr>
      <t xml:space="preserve">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</si>
  <si>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Mieszkania,
na których budowę wydano
pozwolenia lub dokonano
zgłoszenia
z projektem
budowlanym
</t>
    </r>
    <r>
      <rPr>
        <i/>
        <sz val="9"/>
        <color theme="1" tint="0.34998626667073579"/>
        <rFont val="Arial"/>
        <family val="2"/>
        <charset val="238"/>
      </rPr>
      <t>Dwellings for which permits have been granted or which have been registered with 
a construction project</t>
    </r>
  </si>
  <si>
    <r>
      <t xml:space="preserve">budow-nictwo indywi-   </t>
    </r>
    <r>
      <rPr>
        <sz val="9"/>
        <color indexed="63"/>
        <rFont val="Arial"/>
        <family val="2"/>
        <charset val="238"/>
      </rPr>
      <t xml:space="preserve"> dualne </t>
    </r>
    <r>
      <rPr>
        <i/>
        <sz val="9"/>
        <color theme="1" tint="0.34998626667073579"/>
        <rFont val="Arial"/>
        <family val="2"/>
        <charset val="238"/>
      </rPr>
      <t xml:space="preserve">private constru-ction </t>
    </r>
  </si>
  <si>
    <r>
      <t>przezna-czone na sprzedaż lub wynajem</t>
    </r>
    <r>
      <rPr>
        <sz val="9"/>
        <color indexed="63"/>
        <rFont val="Arial"/>
        <family val="2"/>
        <charset val="238"/>
      </rPr>
      <t xml:space="preserve"> </t>
    </r>
    <r>
      <rPr>
        <i/>
        <sz val="9"/>
        <color theme="1" tint="0.34998626667073579"/>
        <rFont val="Arial"/>
        <family val="2"/>
        <charset val="238"/>
      </rPr>
      <t>for sale     or rent</t>
    </r>
  </si>
  <si>
    <r>
      <t>spół-      dzielnie mieszka-niowe</t>
    </r>
    <r>
      <rPr>
        <sz val="9"/>
        <color indexed="63"/>
        <rFont val="Arial"/>
        <family val="2"/>
        <charset val="238"/>
      </rPr>
      <t xml:space="preserve"> </t>
    </r>
    <r>
      <rPr>
        <i/>
        <sz val="9"/>
        <color theme="1" tint="0.34998626667073579"/>
        <rFont val="Arial"/>
        <family val="2"/>
        <charset val="238"/>
      </rPr>
      <t xml:space="preserve">housing coope-ratives </t>
    </r>
  </si>
  <si>
    <r>
      <t xml:space="preserve">Mieszkania, których budowę rozpoczęto </t>
    </r>
    <r>
      <rPr>
        <sz val="9"/>
        <color indexed="63"/>
        <rFont val="Arial"/>
        <family val="2"/>
        <charset val="238"/>
      </rPr>
      <t xml:space="preserve"> </t>
    </r>
    <r>
      <rPr>
        <i/>
        <sz val="9"/>
        <color theme="1" tint="0.34998626667073579"/>
        <rFont val="Arial"/>
        <family val="2"/>
        <charset val="238"/>
      </rPr>
      <t>Dwellings, which constru-ction was started</t>
    </r>
    <r>
      <rPr>
        <i/>
        <sz val="9"/>
        <color indexed="63"/>
        <rFont val="Arial"/>
        <family val="2"/>
        <charset val="238"/>
      </rPr>
      <t xml:space="preserve"> </t>
    </r>
  </si>
  <si>
    <r>
      <t xml:space="preserve">Mieszkania oddane do użytkowania
</t>
    </r>
    <r>
      <rPr>
        <i/>
        <sz val="9"/>
        <color theme="1" tint="0.34998626667073579"/>
        <rFont val="Arial"/>
        <family val="2"/>
        <charset val="238"/>
      </rPr>
      <t xml:space="preserve"> Dwellings completed </t>
    </r>
  </si>
  <si>
    <r>
      <t xml:space="preserve">miesz-        kania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dwellings </t>
    </r>
  </si>
  <si>
    <r>
      <t xml:space="preserve">budow-nictwo indywi-    dualne </t>
    </r>
    <r>
      <rPr>
        <i/>
        <sz val="9"/>
        <color theme="1" tint="0.34998626667073579"/>
        <rFont val="Arial"/>
        <family val="2"/>
        <charset val="238"/>
      </rPr>
      <t xml:space="preserve">private constru-ction </t>
    </r>
  </si>
  <si>
    <r>
      <t>przezna-czone na sprzedaż lub wynajem</t>
    </r>
    <r>
      <rPr>
        <sz val="9"/>
        <color theme="1" tint="0.34998626667073579"/>
        <rFont val="Arial"/>
        <family val="2"/>
        <charset val="238"/>
      </rPr>
      <t xml:space="preserve"> </t>
    </r>
    <r>
      <rPr>
        <i/>
        <sz val="9"/>
        <color theme="1" tint="0.34998626667073579"/>
        <rFont val="Arial"/>
        <family val="2"/>
        <charset val="238"/>
      </rPr>
      <t>for sale     or rent</t>
    </r>
  </si>
  <si>
    <r>
      <t>spół-      dzielnie mieszka-niowe</t>
    </r>
    <r>
      <rPr>
        <sz val="9"/>
        <color theme="1" tint="0.34998626667073579"/>
        <rFont val="Arial"/>
        <family val="2"/>
        <charset val="238"/>
      </rPr>
      <t xml:space="preserve"> </t>
    </r>
    <r>
      <rPr>
        <i/>
        <sz val="9"/>
        <color theme="1" tint="0.34998626667073579"/>
        <rFont val="Arial"/>
        <family val="2"/>
        <charset val="238"/>
      </rPr>
      <t xml:space="preserve">housing coope-ratives </t>
    </r>
  </si>
  <si>
    <r>
      <t>powie-     rzchnia użytkowa 
w tys. m</t>
    </r>
    <r>
      <rPr>
        <i/>
        <vertAlign val="superscript"/>
        <sz val="9"/>
        <rFont val="Arial"/>
        <family val="2"/>
        <charset val="238"/>
      </rPr>
      <t>2</t>
    </r>
    <r>
      <rPr>
        <sz val="9"/>
        <rFont val="Arial"/>
        <family val="2"/>
        <charset val="238"/>
      </rPr>
      <t xml:space="preserve">         </t>
    </r>
    <r>
      <rPr>
        <i/>
        <sz val="9"/>
        <color theme="1" tint="0.34998626667073579"/>
        <rFont val="Arial"/>
        <family val="2"/>
        <charset val="238"/>
      </rPr>
      <t>useful floor area in thous.       m</t>
    </r>
    <r>
      <rPr>
        <i/>
        <vertAlign val="superscript"/>
        <sz val="9"/>
        <color theme="1" tint="0.34998626667073579"/>
        <rFont val="Arial"/>
        <family val="2"/>
        <charset val="238"/>
      </rPr>
      <t xml:space="preserve">2 </t>
    </r>
  </si>
  <si>
    <r>
      <t>budow-nictwo indywi-    dualne</t>
    </r>
    <r>
      <rPr>
        <sz val="9"/>
        <color indexed="63"/>
        <rFont val="Arial"/>
        <family val="2"/>
        <charset val="238"/>
      </rPr>
      <t xml:space="preserve"> </t>
    </r>
    <r>
      <rPr>
        <i/>
        <sz val="9"/>
        <color theme="1" tint="0.34998626667073579"/>
        <rFont val="Arial"/>
        <family val="2"/>
        <charset val="238"/>
      </rPr>
      <t xml:space="preserve">private constru-ction </t>
    </r>
  </si>
  <si>
    <r>
      <t xml:space="preserve">spół-      dzielnie mieszka-niowe </t>
    </r>
    <r>
      <rPr>
        <i/>
        <sz val="9"/>
        <color theme="1" tint="0.34998626667073579"/>
        <rFont val="Arial"/>
        <family val="2"/>
        <charset val="238"/>
      </rPr>
      <t xml:space="preserve">housing coope-ratives </t>
    </r>
  </si>
  <si>
    <r>
      <t>                 LIVESTOCK</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</si>
  <si>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</si>
  <si>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</si>
  <si>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</si>
  <si>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Bydło                                                         </t>
    </r>
    <r>
      <rPr>
        <sz val="9"/>
        <color theme="1" tint="0.34998626667073579"/>
        <rFont val="Arial"/>
        <family val="2"/>
        <charset val="238"/>
      </rPr>
      <t xml:space="preserve">       </t>
    </r>
    <r>
      <rPr>
        <i/>
        <sz val="9"/>
        <color theme="1" tint="0.34998626667073579"/>
        <rFont val="Arial"/>
        <family val="2"/>
        <charset val="238"/>
      </rPr>
      <t xml:space="preserve">Cattle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</si>
  <si>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indexed="63"/>
        <rFont val="Arial"/>
        <family val="2"/>
        <charset val="238"/>
      </rPr>
      <t xml:space="preserve"> </t>
    </r>
  </si>
  <si>
    <r>
      <t xml:space="preserve">pozostałe </t>
    </r>
    <r>
      <rPr>
        <i/>
        <sz val="9"/>
        <color theme="1" tint="0.34998626667073579"/>
        <rFont val="Arial"/>
        <family val="2"/>
        <charset val="238"/>
      </rPr>
      <t>others</t>
    </r>
    <r>
      <rPr>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</si>
  <si>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</si>
  <si>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i/>
        <sz val="9"/>
        <color theme="1" tint="0.34998626667073579"/>
        <rFont val="Arial"/>
        <family val="2"/>
        <charset val="238"/>
      </rPr>
      <t xml:space="preserve">piglets             up to              20 kg </t>
    </r>
  </si>
  <si>
    <r>
      <t>warchlaki        o wadze         od 20 kg        do 50 kg</t>
    </r>
    <r>
      <rPr>
        <sz val="9"/>
        <color theme="1" tint="0.34998626667073579"/>
        <rFont val="Arial"/>
        <family val="2"/>
        <charset val="238"/>
      </rPr>
      <t xml:space="preserve"> </t>
    </r>
    <r>
      <rPr>
        <i/>
        <sz val="9"/>
        <color theme="1" tint="0.34998626667073579"/>
        <rFont val="Arial"/>
        <family val="2"/>
        <charset val="238"/>
      </rPr>
      <t xml:space="preserve">piglets          from               20-50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</si>
  <si>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t>
    </r>
    <r>
      <rPr>
        <i/>
        <sz val="9"/>
        <color indexed="63"/>
        <rFont val="Arial"/>
        <family val="2"/>
        <charset val="238"/>
      </rPr>
      <t>e</t>
    </r>
  </si>
  <si>
    <r>
      <t xml:space="preserve">na chów o wadze 50 kg i więcej                           </t>
    </r>
    <r>
      <rPr>
        <sz val="9"/>
        <color theme="1" tint="0.34998626667073579"/>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</si>
  <si>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</si>
  <si>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sows</t>
    </r>
    <r>
      <rPr>
        <i/>
        <sz val="9"/>
        <color indexed="63"/>
        <rFont val="Arial"/>
        <family val="2"/>
        <charset val="238"/>
      </rPr>
      <t xml:space="preserve">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</si>
  <si>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</si>
  <si>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LIVESTOCK</t>
    </r>
    <r>
      <rPr>
        <i/>
        <vertAlign val="superscript"/>
        <sz val="10"/>
        <color theme="1" tint="0.34998626667073579"/>
        <rFont val="Arial"/>
        <family val="2"/>
        <charset val="238"/>
      </rPr>
      <t xml:space="preserve">a </t>
    </r>
    <r>
      <rPr>
        <i/>
        <sz val="10"/>
        <color theme="1" tint="0.34998626667073579"/>
        <rFont val="Arial"/>
        <family val="2"/>
        <charset val="238"/>
      </rPr>
      <t xml:space="preserve"> (cont.)</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</si>
  <si>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</si>
  <si>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</si>
  <si>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i/>
        <sz val="9"/>
        <color indexed="63"/>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</si>
  <si>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</si>
  <si>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theme="1" tint="0.34998626667073579"/>
        <rFont val="Arial"/>
        <family val="2"/>
        <charset val="238"/>
      </rPr>
      <t xml:space="preserve"> </t>
    </r>
  </si>
  <si>
    <r>
      <t xml:space="preserve">pozostałe </t>
    </r>
    <r>
      <rPr>
        <i/>
        <sz val="9"/>
        <color theme="1" tint="0.34998626667073579"/>
        <rFont val="Arial"/>
        <family val="2"/>
        <charset val="238"/>
      </rPr>
      <t>others</t>
    </r>
    <r>
      <rPr>
        <sz val="9"/>
        <color theme="1" tint="0.3499862666707357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</si>
  <si>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</si>
  <si>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sz val="9"/>
        <color indexed="63"/>
        <rFont val="Arial"/>
        <family val="2"/>
        <charset val="238"/>
      </rPr>
      <t xml:space="preserve">      </t>
    </r>
    <r>
      <rPr>
        <i/>
        <sz val="9"/>
        <color theme="1" tint="0.34998626667073579"/>
        <rFont val="Arial"/>
        <family val="2"/>
        <charset val="238"/>
      </rPr>
      <t xml:space="preserve">piglets             up to              20 kg </t>
    </r>
  </si>
  <si>
    <r>
      <t xml:space="preserve">warchlaki        o wadze        od 20 kg          do 50 kg </t>
    </r>
    <r>
      <rPr>
        <i/>
        <sz val="9"/>
        <color theme="1" tint="0.34998626667073579"/>
        <rFont val="Arial"/>
        <family val="2"/>
        <charset val="238"/>
      </rPr>
      <t xml:space="preserve">piglets         from              20-50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</si>
  <si>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more</t>
    </r>
  </si>
  <si>
    <r>
      <t xml:space="preserve">na chów o wadze 50 kg i więcej                </t>
    </r>
    <r>
      <rPr>
        <sz val="9"/>
        <color indexed="63"/>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</si>
  <si>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</si>
  <si>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</si>
  <si>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</si>
  <si>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</si>
  <si>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rPr>
        <sz val="9"/>
        <rFont val="Arial"/>
        <family val="2"/>
        <charset val="238"/>
      </rPr>
      <t xml:space="preserve">w tym w gospodarstwach indywidualnych                                                                                                                                                                                                                                                         </t>
    </r>
    <r>
      <rPr>
        <sz val="9"/>
        <color indexed="63"/>
        <rFont val="Arial"/>
        <family val="2"/>
        <charset val="238"/>
      </rPr>
      <t xml:space="preserve">    </t>
    </r>
    <r>
      <rPr>
        <i/>
        <sz val="9"/>
        <color theme="1" tint="0.34998626667073579"/>
        <rFont val="Arial"/>
        <family val="2"/>
        <charset val="238"/>
      </rPr>
      <t xml:space="preserve">of which in individual farms </t>
    </r>
  </si>
  <si>
    <r>
      <t xml:space="preserve">                </t>
    </r>
    <r>
      <rPr>
        <i/>
        <sz val="10"/>
        <color theme="1" tint="0.34998626667073579"/>
        <rFont val="Arial"/>
        <family val="2"/>
        <charset val="238"/>
      </rPr>
      <t>PROCUREMENT  OF  MAJOR  AGRICULTURAL  PRODUCTS</t>
    </r>
  </si>
  <si>
    <r>
      <t>Ziarno zbóż</t>
    </r>
    <r>
      <rPr>
        <vertAlign val="superscript"/>
        <sz val="9"/>
        <rFont val="Arial"/>
        <family val="2"/>
        <charset val="238"/>
      </rPr>
      <t>a</t>
    </r>
    <r>
      <rPr>
        <sz val="9"/>
        <rFont val="Arial"/>
        <family val="2"/>
        <charset val="238"/>
      </rPr>
      <t xml:space="preserve">
</t>
    </r>
    <r>
      <rPr>
        <i/>
        <sz val="9"/>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</si>
  <si>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b</t>
    </r>
  </si>
  <si>
    <r>
      <t xml:space="preserve">  wołowy                       (z cielęcym)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cattle                   (incl. calves)</t>
    </r>
  </si>
  <si>
    <r>
      <t xml:space="preserve">wieprzowy
</t>
    </r>
    <r>
      <rPr>
        <i/>
        <sz val="9"/>
        <color theme="1" tint="0.34998626667073579"/>
        <rFont val="Arial"/>
        <family val="2"/>
        <charset val="238"/>
      </rPr>
      <t>pigs</t>
    </r>
  </si>
  <si>
    <r>
      <t xml:space="preserve">drobiowy
</t>
    </r>
    <r>
      <rPr>
        <i/>
        <sz val="9"/>
        <color theme="1" tint="0.34998626667073579"/>
        <rFont val="Arial"/>
        <family val="2"/>
        <charset val="238"/>
      </rPr>
      <t>poultry</t>
    </r>
  </si>
  <si>
    <r>
      <t xml:space="preserve">w  tonach   </t>
    </r>
    <r>
      <rPr>
        <sz val="9"/>
        <color theme="1" tint="0.34998626667073579"/>
        <rFont val="Arial"/>
        <family val="2"/>
        <charset val="238"/>
      </rPr>
      <t xml:space="preserve"> </t>
    </r>
    <r>
      <rPr>
        <i/>
        <sz val="9"/>
        <color theme="1" tint="0.34998626667073579"/>
        <rFont val="Arial"/>
        <family val="2"/>
        <charset val="238"/>
      </rPr>
      <t>in tonnes</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</si>
  <si>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color theme="1" tint="0.34998626667073579"/>
        <rFont val="Arial"/>
        <family val="2"/>
        <charset val="238"/>
      </rPr>
      <t>in terms of meat (including fats)</t>
    </r>
    <r>
      <rPr>
        <i/>
        <vertAlign val="superscript"/>
        <sz val="9"/>
        <color theme="1" tint="0.34998626667073579"/>
        <rFont val="Arial"/>
        <family val="2"/>
        <charset val="238"/>
      </rPr>
      <t>c</t>
    </r>
    <r>
      <rPr>
        <i/>
        <sz val="9"/>
        <color theme="1" tint="0.34998626667073579"/>
        <rFont val="Arial"/>
        <family val="2"/>
        <charset val="238"/>
      </rPr>
      <t xml:space="preserve"> - in tonnes</t>
    </r>
  </si>
  <si>
    <r>
      <t xml:space="preserve">                </t>
    </r>
    <r>
      <rPr>
        <i/>
        <sz val="10"/>
        <color theme="1" tint="0.34998626667073579"/>
        <rFont val="Arial"/>
        <family val="2"/>
        <charset val="238"/>
      </rPr>
      <t>PROCUREMENT  OF  MAJOR  AGRICULTURAL  PRODUCTS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</si>
  <si>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</si>
  <si>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Żywiec rzeźny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</si>
  <si>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bydło
</t>
    </r>
    <r>
      <rPr>
        <i/>
        <sz val="9"/>
        <color theme="1" tint="0.34998626667073579"/>
        <rFont val="Arial"/>
        <family val="2"/>
        <charset val="238"/>
      </rPr>
      <t>cattle</t>
    </r>
  </si>
  <si>
    <r>
      <t xml:space="preserve">Mleko krowie w tys. l
</t>
    </r>
    <r>
      <rPr>
        <i/>
        <sz val="9"/>
        <color theme="1" tint="0.34998626667073579"/>
        <rFont val="Arial"/>
        <family val="2"/>
        <charset val="238"/>
      </rPr>
      <t>Cows' milk in thous. l</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</si>
  <si>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</si>
  <si>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</si>
  <si>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Górnictwo
i wydobywanie
</t>
    </r>
    <r>
      <rPr>
        <i/>
        <sz val="9"/>
        <color theme="1" tint="0.34998626667073579"/>
        <rFont val="Arial"/>
        <family val="2"/>
        <charset val="238"/>
      </rPr>
      <t>Mining and quarrying</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</si>
  <si>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</si>
  <si>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 xml:space="preserve">produkcja artykułów spożywczych
</t>
    </r>
    <r>
      <rPr>
        <i/>
        <sz val="9"/>
        <color theme="1" tint="0.34998626667073579"/>
        <rFont val="Arial"/>
        <family val="2"/>
        <charset val="238"/>
      </rPr>
      <t>manufacture of food products</t>
    </r>
  </si>
  <si>
    <r>
      <t xml:space="preserve">produkcja napojów 
</t>
    </r>
    <r>
      <rPr>
        <i/>
        <sz val="9"/>
        <color theme="1" tint="0.34998626667073579"/>
        <rFont val="Arial"/>
        <family val="2"/>
        <charset val="238"/>
      </rPr>
      <t>manufacture of beverages</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</si>
  <si>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</si>
  <si>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</si>
  <si>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wyrobów tekstylnych
</t>
    </r>
    <r>
      <rPr>
        <i/>
        <sz val="9"/>
        <color theme="1" tint="0.34998626667073579"/>
        <rFont val="Arial"/>
        <family val="2"/>
        <charset val="238"/>
      </rPr>
      <t>manufacture of textiles</t>
    </r>
  </si>
  <si>
    <r>
      <t xml:space="preserve">produkcja odzieży 
</t>
    </r>
    <r>
      <rPr>
        <i/>
        <sz val="9"/>
        <color theme="1" tint="0.34998626667073579"/>
        <rFont val="Arial"/>
        <family val="2"/>
        <charset val="238"/>
      </rPr>
      <t>manufacture of wearing apparel</t>
    </r>
  </si>
  <si>
    <r>
      <t>produkcja skór                 i wyrobów skórzanych</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</si>
  <si>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</si>
  <si>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i/>
        <sz val="9"/>
        <color theme="1" tint="0.34998626667073579"/>
        <rFont val="Arial"/>
        <family val="2"/>
        <charset val="238"/>
      </rPr>
      <t>manufacture of paper and paper products</t>
    </r>
  </si>
  <si>
    <r>
      <t xml:space="preserve">w milionach złotych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</si>
  <si>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</si>
  <si>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produkcja wyrobów z gumy             i tworzyw sztucznych
</t>
    </r>
    <r>
      <rPr>
        <i/>
        <sz val="9"/>
        <color theme="1" tint="0.34998626667073579"/>
        <rFont val="Arial"/>
        <family val="2"/>
        <charset val="238"/>
      </rPr>
      <t>manufacture of rubber and plastic products</t>
    </r>
  </si>
  <si>
    <r>
      <t xml:space="preserve">produkcja wyrobów 
z pozostałych mineralnych surowców niemetalicznych
</t>
    </r>
    <r>
      <rPr>
        <i/>
        <sz val="9"/>
        <color theme="1" tint="0.34998626667073579"/>
        <rFont val="Arial"/>
        <family val="2"/>
        <charset val="238"/>
      </rPr>
      <t>manufacture of other non-metallic mineral products</t>
    </r>
  </si>
  <si>
    <r>
      <t xml:space="preserve">produkcja metali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</si>
  <si>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</si>
  <si>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i/>
        <sz val="9"/>
        <color theme="1" tint="0.34998626667073579"/>
        <rFont val="Arial"/>
        <family val="2"/>
        <charset val="238"/>
      </rPr>
      <t>manufacture of computer, electronic and optical products</t>
    </r>
  </si>
  <si>
    <r>
      <t xml:space="preserve">w milionach złotych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</si>
  <si>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</si>
  <si>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urządzeń elektrycznych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</si>
  <si>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machinery and equipment n.e.c</t>
    </r>
    <r>
      <rPr>
        <i/>
        <sz val="9"/>
        <color indexed="63"/>
        <rFont val="Arial"/>
        <family val="2"/>
        <charset val="238"/>
      </rPr>
      <t>.</t>
    </r>
  </si>
  <si>
    <r>
      <t xml:space="preserve">produkcja mebli
</t>
    </r>
    <r>
      <rPr>
        <i/>
        <sz val="9"/>
        <color theme="1" tint="0.34998626667073579"/>
        <rFont val="Arial"/>
        <family val="2"/>
        <charset val="238"/>
      </rPr>
      <t>manufacture of furniture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</si>
  <si>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</si>
  <si>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</si>
  <si>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milionach złotych                  </t>
    </r>
    <r>
      <rPr>
        <i/>
        <sz val="9"/>
        <color theme="1" tint="0.34998626667073579"/>
        <rFont val="Arial"/>
        <family val="2"/>
        <charset val="238"/>
      </rPr>
      <t xml:space="preserve">   in million zlotys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</si>
  <si>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</si>
  <si>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</si>
  <si>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Mięso wołowe 
i cielęce, świeże lub schłodzone 
</t>
    </r>
    <r>
      <rPr>
        <i/>
        <sz val="9"/>
        <color theme="1" tint="0.34998626667073579"/>
        <rFont val="Arial"/>
        <family val="2"/>
        <charset val="238"/>
      </rPr>
      <t xml:space="preserve">Beef and veal meat, fresh or chillied </t>
    </r>
  </si>
  <si>
    <r>
      <t xml:space="preserve">Mięso wieprzowe, świeże lub schłodzone
</t>
    </r>
    <r>
      <rPr>
        <i/>
        <sz val="9"/>
        <color theme="1" tint="0.34998626667073579"/>
        <rFont val="Arial"/>
        <family val="2"/>
        <charset val="238"/>
      </rPr>
      <t xml:space="preserve">Pork meat, fresh or chillied </t>
    </r>
  </si>
  <si>
    <r>
      <t xml:space="preserve">Mięso 
drobiowe
</t>
    </r>
    <r>
      <rPr>
        <i/>
        <sz val="9"/>
        <color theme="1" tint="0.34998626667073579"/>
        <rFont val="Arial"/>
        <family val="2"/>
        <charset val="238"/>
      </rPr>
      <t>Poultry meat</t>
    </r>
  </si>
  <si>
    <r>
      <t>Produkty uboju</t>
    </r>
    <r>
      <rPr>
        <vertAlign val="superscript"/>
        <sz val="9"/>
        <rFont val="Arial"/>
        <family val="2"/>
        <charset val="238"/>
      </rPr>
      <t>a</t>
    </r>
    <r>
      <rPr>
        <sz val="9"/>
        <rFont val="Arial"/>
        <family val="2"/>
        <charset val="238"/>
      </rPr>
      <t xml:space="preserve">
</t>
    </r>
    <r>
      <rPr>
        <i/>
        <sz val="9"/>
        <color theme="1" tint="0.34998626667073579"/>
        <rFont val="Arial"/>
        <family val="2"/>
        <charset val="238"/>
      </rPr>
      <t>Slaughter products</t>
    </r>
    <r>
      <rPr>
        <i/>
        <vertAlign val="superscript"/>
        <sz val="9"/>
        <color theme="1" tint="0.34998626667073579"/>
        <rFont val="Arial"/>
        <family val="2"/>
        <charset val="238"/>
      </rPr>
      <t>a</t>
    </r>
  </si>
  <si>
    <r>
      <t xml:space="preserve">bydła 
i cieląt
</t>
    </r>
    <r>
      <rPr>
        <i/>
        <sz val="9"/>
        <color theme="1" tint="0.34998626667073579"/>
        <rFont val="Arial"/>
        <family val="2"/>
        <charset val="238"/>
      </rPr>
      <t>cattle and calves</t>
    </r>
  </si>
  <si>
    <r>
      <t xml:space="preserve">trzody chlewnej
</t>
    </r>
    <r>
      <rPr>
        <i/>
        <sz val="9"/>
        <color theme="1" tint="0.34998626667073579"/>
        <rFont val="Arial"/>
        <family val="2"/>
        <charset val="238"/>
      </rPr>
      <t>pigs</t>
    </r>
  </si>
  <si>
    <r>
      <t xml:space="preserve">Ptactwo gatunku Gallus Domesticus (kura domowa) świeże lub schłodzone
</t>
    </r>
    <r>
      <rPr>
        <i/>
        <sz val="9"/>
        <color theme="1" tint="0.34998626667073579"/>
        <rFont val="Arial"/>
        <family val="2"/>
        <charset val="238"/>
      </rPr>
      <t>Fresh or chilled fowl of the species gallus domesticus</t>
    </r>
  </si>
  <si>
    <r>
      <t>Wędliny</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Cured meat products</t>
    </r>
    <r>
      <rPr>
        <i/>
        <vertAlign val="superscript"/>
        <sz val="9"/>
        <color indexed="63"/>
        <rFont val="Arial"/>
        <family val="2"/>
        <charset val="238"/>
      </rPr>
      <t>b</t>
    </r>
    <r>
      <rPr>
        <i/>
        <sz val="9"/>
        <color theme="1" tint="0.34998626667073579"/>
        <rFont val="Arial"/>
        <family val="2"/>
        <charset val="238"/>
      </rPr>
      <t xml:space="preserve">
</t>
    </r>
  </si>
  <si>
    <r>
      <t xml:space="preserve">całe
</t>
    </r>
    <r>
      <rPr>
        <i/>
        <sz val="9"/>
        <color theme="1" tint="0.34998626667073579"/>
        <rFont val="Arial"/>
        <family val="2"/>
        <charset val="238"/>
      </rPr>
      <t>whole</t>
    </r>
  </si>
  <si>
    <r>
      <t xml:space="preserve">kawałki
</t>
    </r>
    <r>
      <rPr>
        <i/>
        <sz val="9"/>
        <color theme="1" tint="0.34998626667073579"/>
        <rFont val="Arial"/>
        <family val="2"/>
        <charset val="238"/>
      </rPr>
      <t>pieces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</si>
  <si>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</si>
  <si>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</si>
  <si>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</si>
  <si>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Śmietana</t>
    </r>
    <r>
      <rPr>
        <vertAlign val="superscript"/>
        <sz val="9"/>
        <rFont val="Arial"/>
        <family val="2"/>
        <charset val="238"/>
      </rPr>
      <t xml:space="preserve">a 
</t>
    </r>
    <r>
      <rPr>
        <sz val="9"/>
        <rFont val="Arial"/>
        <family val="2"/>
        <charset val="238"/>
      </rPr>
      <t xml:space="preserve">w tys. hl
</t>
    </r>
    <r>
      <rPr>
        <i/>
        <sz val="9"/>
        <color theme="1" tint="0.34998626667073579"/>
        <rFont val="Arial"/>
        <family val="2"/>
        <charset val="238"/>
      </rPr>
      <t xml:space="preserve"> Cream</t>
    </r>
    <r>
      <rPr>
        <i/>
        <vertAlign val="superscript"/>
        <sz val="9"/>
        <color theme="1" tint="0.34998626667073579"/>
        <rFont val="Arial"/>
        <family val="2"/>
        <charset val="238"/>
      </rPr>
      <t xml:space="preserve">a
</t>
    </r>
    <r>
      <rPr>
        <i/>
        <sz val="9"/>
        <color theme="1" tint="0.34998626667073579"/>
        <rFont val="Arial"/>
        <family val="2"/>
        <charset val="238"/>
      </rPr>
      <t>in thous. hl</t>
    </r>
  </si>
  <si>
    <r>
      <t>Masło</t>
    </r>
    <r>
      <rPr>
        <vertAlign val="superscript"/>
        <sz val="9"/>
        <rFont val="Arial"/>
        <family val="2"/>
        <charset val="238"/>
      </rPr>
      <t>∆</t>
    </r>
    <r>
      <rPr>
        <sz val="9"/>
        <rFont val="Arial"/>
        <family val="2"/>
        <charset val="238"/>
      </rPr>
      <t xml:space="preserve">                 
</t>
    </r>
    <r>
      <rPr>
        <i/>
        <sz val="9"/>
        <color theme="1" tint="0.34998626667073579"/>
        <rFont val="Arial"/>
        <family val="2"/>
        <charset val="238"/>
      </rPr>
      <t>Butter</t>
    </r>
    <r>
      <rPr>
        <i/>
        <vertAlign val="superscript"/>
        <sz val="9"/>
        <color theme="1" tint="0.34998626667073579"/>
        <rFont val="Arial"/>
        <family val="2"/>
        <charset val="238"/>
      </rPr>
      <t xml:space="preserve">∆ </t>
    </r>
  </si>
  <si>
    <r>
      <t>Ser niedojrzewający 
i twaróg</t>
    </r>
    <r>
      <rPr>
        <vertAlign val="superscript"/>
        <sz val="9"/>
        <rFont val="Arial"/>
        <family val="2"/>
        <charset val="238"/>
      </rPr>
      <t>∆</t>
    </r>
    <r>
      <rPr>
        <sz val="9"/>
        <rFont val="Arial"/>
        <family val="2"/>
        <charset val="238"/>
      </rPr>
      <t xml:space="preserve">
</t>
    </r>
    <r>
      <rPr>
        <i/>
        <sz val="9"/>
        <color theme="1" tint="0.34998626667073579"/>
        <rFont val="Arial"/>
        <family val="2"/>
        <charset val="238"/>
      </rPr>
      <t xml:space="preserve"> Unripened fresh cheese and curd</t>
    </r>
    <r>
      <rPr>
        <i/>
        <vertAlign val="superscript"/>
        <sz val="9"/>
        <color theme="1" tint="0.34998626667073579"/>
        <rFont val="Arial"/>
        <family val="2"/>
        <charset val="238"/>
      </rPr>
      <t>∆</t>
    </r>
  </si>
  <si>
    <r>
      <t xml:space="preserve">Pieczywo świeże
</t>
    </r>
    <r>
      <rPr>
        <i/>
        <sz val="9"/>
        <color theme="1" tint="0.34998626667073579"/>
        <rFont val="Arial"/>
        <family val="2"/>
        <charset val="238"/>
      </rPr>
      <t>Fresh bread</t>
    </r>
  </si>
  <si>
    <r>
      <t xml:space="preserve">Wody mineralne      i wody 
gazowane niesłodzone          w tys. hl
</t>
    </r>
    <r>
      <rPr>
        <i/>
        <sz val="9"/>
        <color theme="1" tint="0.34998626667073579"/>
        <rFont val="Arial"/>
        <family val="2"/>
        <charset val="238"/>
      </rPr>
      <t>Mineral waters and carbonated unsweetened waters 
in thous. hl</t>
    </r>
  </si>
  <si>
    <r>
      <t xml:space="preserve">Garnitury 
i zestawy odzieżowe, męskie lub chłopięce, 
inne niż 
z dzianin 
w tys. szt.
</t>
    </r>
    <r>
      <rPr>
        <i/>
        <sz val="9"/>
        <color theme="1" tint="0.34998626667073579"/>
        <rFont val="Arial"/>
        <family val="2"/>
        <charset val="238"/>
      </rPr>
      <t>Men's or boys' suits and ensembles, 
not knitted in thous. pcs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</si>
  <si>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</si>
  <si>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 xml:space="preserve">PRODUCTION  OF  MAJOR  PRODUCTS  BY  PKWiU </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</si>
  <si>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</si>
  <si>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Obuwie</t>
    </r>
    <r>
      <rPr>
        <vertAlign val="superscript"/>
        <sz val="9"/>
        <rFont val="Arial"/>
        <family val="2"/>
        <charset val="238"/>
      </rPr>
      <t>a</t>
    </r>
    <r>
      <rPr>
        <sz val="9"/>
        <rFont val="Arial"/>
        <family val="2"/>
        <charset val="238"/>
      </rPr>
      <t xml:space="preserve">                  w tys. par
</t>
    </r>
    <r>
      <rPr>
        <i/>
        <sz val="9"/>
        <color theme="1" tint="0.34998626667073579"/>
        <rFont val="Arial"/>
        <family val="2"/>
        <charset val="238"/>
      </rPr>
      <t>Foot-
wear</t>
    </r>
    <r>
      <rPr>
        <i/>
        <vertAlign val="superscript"/>
        <sz val="9"/>
        <color theme="1" tint="0.34998626667073579"/>
        <rFont val="Arial"/>
        <family val="2"/>
        <charset val="238"/>
      </rPr>
      <t>a</t>
    </r>
    <r>
      <rPr>
        <i/>
        <sz val="9"/>
        <color theme="1" tint="0.34998626667073579"/>
        <rFont val="Arial"/>
        <family val="2"/>
        <charset val="238"/>
      </rPr>
      <t xml:space="preserve"> in thous. pairs</t>
    </r>
  </si>
  <si>
    <r>
      <t xml:space="preserve">liściasta        </t>
    </r>
    <r>
      <rPr>
        <sz val="9"/>
        <color indexed="63"/>
        <rFont val="Arial"/>
        <family val="2"/>
        <charset val="238"/>
      </rPr>
      <t xml:space="preserve"> </t>
    </r>
    <r>
      <rPr>
        <i/>
        <sz val="9"/>
        <color theme="1" tint="0.34998626667073579"/>
        <rFont val="Arial"/>
        <family val="2"/>
        <charset val="238"/>
      </rPr>
      <t>deci-
duous</t>
    </r>
  </si>
  <si>
    <r>
      <t xml:space="preserve">
iglasta 
</t>
    </r>
    <r>
      <rPr>
        <i/>
        <sz val="9"/>
        <color theme="1" tint="0.34998626667073579"/>
        <rFont val="Arial"/>
        <family val="2"/>
        <charset val="238"/>
      </rPr>
      <t>conife-
rous</t>
    </r>
    <r>
      <rPr>
        <sz val="9"/>
        <color theme="1" tint="0.34998626667073579"/>
        <rFont val="Arial"/>
        <family val="2"/>
        <charset val="238"/>
      </rPr>
      <t xml:space="preserve">
</t>
    </r>
  </si>
  <si>
    <r>
      <t>Tarcica w m</t>
    </r>
    <r>
      <rPr>
        <vertAlign val="superscript"/>
        <sz val="9"/>
        <rFont val="Arial"/>
        <family val="2"/>
        <charset val="238"/>
      </rPr>
      <t>3</t>
    </r>
    <r>
      <rPr>
        <sz val="9"/>
        <rFont val="Arial"/>
        <family val="2"/>
        <charset val="238"/>
      </rPr>
      <t xml:space="preserve">  
</t>
    </r>
    <r>
      <rPr>
        <i/>
        <sz val="9"/>
        <color theme="1" tint="0.34998626667073579"/>
        <rFont val="Arial"/>
        <family val="2"/>
        <charset val="238"/>
      </rPr>
      <t>Sawnwood in m</t>
    </r>
    <r>
      <rPr>
        <i/>
        <vertAlign val="superscript"/>
        <sz val="9"/>
        <color theme="1" tint="0.34998626667073579"/>
        <rFont val="Arial"/>
        <family val="2"/>
        <charset val="238"/>
      </rPr>
      <t>3</t>
    </r>
  </si>
  <si>
    <r>
      <t xml:space="preserve">Kartony, pudła 
i pudełka 
z papieru
falistego lub tektury falistej          
w tonach          </t>
    </r>
    <r>
      <rPr>
        <sz val="9"/>
        <color indexed="63"/>
        <rFont val="Arial"/>
        <family val="2"/>
        <charset val="238"/>
      </rPr>
      <t xml:space="preserve"> </t>
    </r>
    <r>
      <rPr>
        <i/>
        <sz val="9"/>
        <color theme="1" tint="0.34998626667073579"/>
        <rFont val="Arial"/>
        <family val="2"/>
        <charset val="238"/>
      </rPr>
      <t>Carnons, boxes and cases, of corrugated board or corrugated paper-         board in tonnes</t>
    </r>
  </si>
  <si>
    <r>
      <t>Tworzywa sztuczne</t>
    </r>
    <r>
      <rPr>
        <i/>
        <vertAlign val="superscript"/>
        <sz val="9"/>
        <rFont val="Arial"/>
        <family val="2"/>
        <charset val="238"/>
      </rPr>
      <t xml:space="preserve">b         </t>
    </r>
    <r>
      <rPr>
        <sz val="9"/>
        <rFont val="Arial"/>
        <family val="2"/>
        <charset val="238"/>
      </rPr>
      <t>w tys. ton</t>
    </r>
    <r>
      <rPr>
        <i/>
        <vertAlign val="superscript"/>
        <sz val="9"/>
        <color indexed="63"/>
        <rFont val="Arial"/>
        <family val="2"/>
        <charset val="238"/>
      </rPr>
      <t xml:space="preserve"> </t>
    </r>
    <r>
      <rPr>
        <i/>
        <sz val="9"/>
        <color theme="1" tint="0.34998626667073579"/>
        <rFont val="Arial"/>
        <family val="2"/>
        <charset val="238"/>
      </rPr>
      <t>Plastics</t>
    </r>
    <r>
      <rPr>
        <i/>
        <vertAlign val="superscript"/>
        <sz val="9"/>
        <color theme="1" tint="0.34998626667073579"/>
        <rFont val="Arial"/>
        <family val="2"/>
        <charset val="238"/>
      </rPr>
      <t xml:space="preserve">b          </t>
    </r>
    <r>
      <rPr>
        <i/>
        <sz val="9"/>
        <color theme="1" tint="0.34998626667073579"/>
        <rFont val="Arial"/>
        <family val="2"/>
        <charset val="238"/>
      </rPr>
      <t xml:space="preserve"> in thous. tonnes</t>
    </r>
    <r>
      <rPr>
        <sz val="9"/>
        <color theme="1" tint="0.34998626667073579"/>
        <rFont val="Arial"/>
        <family val="2"/>
        <charset val="238"/>
      </rPr>
      <t xml:space="preserve">
</t>
    </r>
    <r>
      <rPr>
        <sz val="9"/>
        <rFont val="Arial"/>
        <family val="2"/>
        <charset val="238"/>
      </rPr>
      <t xml:space="preserve">
</t>
    </r>
  </si>
  <si>
    <r>
      <t>Drzwi i okna 
z tworzyw sztucz-
nych</t>
    </r>
    <r>
      <rPr>
        <vertAlign val="superscript"/>
        <sz val="9"/>
        <rFont val="Arial"/>
        <family val="2"/>
        <charset val="238"/>
      </rPr>
      <t xml:space="preserve">c                       </t>
    </r>
    <r>
      <rPr>
        <sz val="9"/>
        <rFont val="Arial"/>
        <family val="2"/>
        <charset val="238"/>
      </rPr>
      <t xml:space="preserve">w tonach
</t>
    </r>
    <r>
      <rPr>
        <i/>
        <sz val="9"/>
        <color theme="1" tint="0.34998626667073579"/>
        <rFont val="Arial"/>
        <family val="2"/>
        <charset val="238"/>
      </rPr>
      <t>Plastic        doors and windows</t>
    </r>
    <r>
      <rPr>
        <i/>
        <vertAlign val="superscript"/>
        <sz val="9"/>
        <color theme="1" tint="0.34998626667073579"/>
        <rFont val="Arial"/>
        <family val="2"/>
        <charset val="238"/>
      </rPr>
      <t>c</t>
    </r>
    <r>
      <rPr>
        <i/>
        <sz val="9"/>
        <color theme="1" tint="0.34998626667073579"/>
        <rFont val="Arial"/>
        <family val="2"/>
        <charset val="238"/>
      </rPr>
      <t xml:space="preserve">                 in tonnes</t>
    </r>
    <r>
      <rPr>
        <sz val="9"/>
        <color indexed="63"/>
        <rFont val="Arial"/>
        <family val="2"/>
        <charset val="238"/>
      </rPr>
      <t xml:space="preserve">  </t>
    </r>
  </si>
  <si>
    <r>
      <t>Tłuczeń kamienny</t>
    </r>
    <r>
      <rPr>
        <i/>
        <vertAlign val="superscript"/>
        <sz val="9"/>
        <rFont val="Arial"/>
        <family val="2"/>
        <charset val="238"/>
      </rPr>
      <t>d</t>
    </r>
    <r>
      <rPr>
        <sz val="9"/>
        <rFont val="Arial"/>
        <family val="2"/>
        <charset val="238"/>
      </rPr>
      <t xml:space="preserve"> 
w tys. ton
</t>
    </r>
    <r>
      <rPr>
        <i/>
        <sz val="9"/>
        <color theme="1" tint="0.34998626667073579"/>
        <rFont val="Arial"/>
        <family val="2"/>
        <charset val="238"/>
      </rPr>
      <t>Crushed stone</t>
    </r>
    <r>
      <rPr>
        <i/>
        <vertAlign val="superscript"/>
        <sz val="9"/>
        <color theme="1" tint="0.34998626667073579"/>
        <rFont val="Arial"/>
        <family val="2"/>
        <charset val="238"/>
      </rPr>
      <t xml:space="preserve">d </t>
    </r>
    <r>
      <rPr>
        <i/>
        <sz val="9"/>
        <color theme="1" tint="0.34998626667073579"/>
        <rFont val="Arial"/>
        <family val="2"/>
        <charset val="238"/>
      </rPr>
      <t>in thous. tonnes</t>
    </r>
    <r>
      <rPr>
        <sz val="9"/>
        <color theme="1" tint="0.34998626667073579"/>
        <rFont val="Arial"/>
        <family val="2"/>
        <charset val="238"/>
      </rPr>
      <t xml:space="preserve">
</t>
    </r>
  </si>
  <si>
    <r>
      <t>                 SOLD  PRODUCTION  OF  CONSTRUCTION</t>
    </r>
    <r>
      <rPr>
        <i/>
        <vertAlign val="superscript"/>
        <sz val="10"/>
        <color theme="1" tint="0.34998626667073579"/>
        <rFont val="Arial"/>
        <family val="2"/>
        <charset val="238"/>
      </rPr>
      <t>ab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</si>
  <si>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</si>
  <si>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</si>
  <si>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Produkcja budowlano-montażowa</t>
    </r>
    <r>
      <rPr>
        <i/>
        <vertAlign val="superscript"/>
        <sz val="9"/>
        <rFont val="Arial"/>
        <family val="2"/>
        <charset val="238"/>
      </rPr>
      <t xml:space="preserve">c                                                                       </t>
    </r>
    <r>
      <rPr>
        <i/>
        <vertAlign val="superscript"/>
        <sz val="9"/>
        <color indexed="63"/>
        <rFont val="Arial"/>
        <family val="2"/>
        <charset val="238"/>
      </rPr>
      <t xml:space="preserve">  </t>
    </r>
    <r>
      <rPr>
        <i/>
        <sz val="9"/>
        <color theme="1" tint="0.34998626667073579"/>
        <rFont val="Arial"/>
        <family val="2"/>
        <charset val="238"/>
      </rPr>
      <t>Construction and assembly production</t>
    </r>
    <r>
      <rPr>
        <i/>
        <vertAlign val="superscript"/>
        <sz val="9"/>
        <color theme="1" tint="0.34998626667073579"/>
        <rFont val="Arial"/>
        <family val="2"/>
        <charset val="238"/>
      </rPr>
      <t xml:space="preserve">c </t>
    </r>
  </si>
  <si>
    <r>
      <t>budowa budynków</t>
    </r>
    <r>
      <rPr>
        <sz val="9"/>
        <color indexed="63"/>
        <rFont val="Arial"/>
        <family val="2"/>
        <charset val="238"/>
      </rPr>
      <t xml:space="preserve"> </t>
    </r>
    <r>
      <rPr>
        <vertAlign val="superscript"/>
        <sz val="9"/>
        <color indexed="63"/>
        <rFont val="Arial"/>
        <family val="2"/>
        <charset val="238"/>
      </rPr>
      <t>∆</t>
    </r>
    <r>
      <rPr>
        <sz val="9"/>
        <color indexed="63"/>
        <rFont val="Arial"/>
        <family val="2"/>
        <charset val="238"/>
      </rPr>
      <t xml:space="preserve"> </t>
    </r>
    <r>
      <rPr>
        <i/>
        <sz val="9"/>
        <color theme="1" tint="0.34998626667073579"/>
        <rFont val="Arial"/>
        <family val="2"/>
        <charset val="238"/>
      </rPr>
      <t>construction           of buildings</t>
    </r>
  </si>
  <si>
    <r>
      <t xml:space="preserve">budowa  obiektów inżynierii lądowej                       i wodnej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civil                 engineering </t>
    </r>
  </si>
  <si>
    <r>
      <t xml:space="preserve">roboty budowlane specjalistyczne </t>
    </r>
    <r>
      <rPr>
        <i/>
        <sz val="9"/>
        <color theme="1" tint="0.34998626667073579"/>
        <rFont val="Arial"/>
        <family val="2"/>
        <charset val="238"/>
      </rPr>
      <t>specialised construction activities</t>
    </r>
    <r>
      <rPr>
        <sz val="9"/>
        <color theme="1" tint="0.34998626667073579"/>
        <rFont val="Arial"/>
        <family val="2"/>
        <charset val="238"/>
      </rPr>
      <t xml:space="preserve"> </t>
    </r>
  </si>
  <si>
    <r>
      <t>w milionach złotych             </t>
    </r>
    <r>
      <rPr>
        <sz val="9"/>
        <color theme="1" tint="0.34998626667073579"/>
        <rFont val="Arial"/>
        <family val="2"/>
        <charset val="238"/>
      </rPr>
      <t>  </t>
    </r>
    <r>
      <rPr>
        <i/>
        <sz val="9"/>
        <color indexed="63"/>
        <rFont val="Arial"/>
        <family val="2"/>
        <charset val="238"/>
      </rPr>
      <t> in million zlotys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</si>
  <si>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</si>
  <si>
    <r>
      <t xml:space="preserve">OKRESY
</t>
    </r>
    <r>
      <rPr>
        <i/>
        <sz val="8"/>
        <color theme="1" tint="0.34998626667073579"/>
        <rFont val="Arial"/>
        <family val="2"/>
        <charset val="238"/>
      </rPr>
      <t>PERIODS</t>
    </r>
  </si>
  <si>
    <r>
      <t xml:space="preserve">Ogółem
</t>
    </r>
    <r>
      <rPr>
        <i/>
        <sz val="8"/>
        <color theme="1" tint="0.34998626667073579"/>
        <rFont val="Arial"/>
        <family val="2"/>
        <charset val="238"/>
      </rPr>
      <t>Grand total</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</si>
  <si>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</si>
  <si>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</si>
  <si>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</si>
  <si>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</si>
  <si>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</si>
  <si>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</si>
  <si>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</si>
  <si>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t>
    </r>
    <r>
      <rPr>
        <sz val="8"/>
        <color theme="1" tint="0.34998626667073579"/>
        <rFont val="Arial"/>
        <family val="2"/>
        <charset val="238"/>
      </rPr>
      <t xml:space="preserve">w wyspecja-         lizowanych sklepach
</t>
    </r>
    <r>
      <rPr>
        <i/>
        <sz val="8"/>
        <color theme="1" tint="0.34998626667073579"/>
        <rFont val="Arial"/>
        <family val="2"/>
        <charset val="238"/>
      </rPr>
      <t>papers, books, other sale in specialized stores</t>
    </r>
  </si>
  <si>
    <r>
      <t xml:space="preserve">pozostałe
</t>
    </r>
    <r>
      <rPr>
        <i/>
        <sz val="8"/>
        <color theme="1" tint="0.34998626667073579"/>
        <rFont val="Arial"/>
        <family val="2"/>
        <charset val="238"/>
      </rPr>
      <t>others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</si>
  <si>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</si>
  <si>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</si>
  <si>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</si>
  <si>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</si>
  <si>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</si>
  <si>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</si>
  <si>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t>
    </r>
    <r>
      <rPr>
        <i/>
        <sz val="8"/>
        <color indexed="63"/>
        <rFont val="Arial"/>
        <family val="2"/>
        <charset val="238"/>
      </rPr>
      <t>ar</t>
    </r>
  </si>
  <si>
    <r>
      <t xml:space="preserve">meble, RTV,        AGD
</t>
    </r>
    <r>
      <rPr>
        <i/>
        <sz val="8"/>
        <color theme="1" tint="0.34998626667073579"/>
        <rFont val="Arial"/>
        <family val="2"/>
        <charset val="238"/>
      </rPr>
      <t>furniture,           radio, TV and     household    appliance</t>
    </r>
    <r>
      <rPr>
        <i/>
        <sz val="8"/>
        <color indexed="63"/>
        <rFont val="Arial"/>
        <family val="2"/>
        <charset val="238"/>
      </rPr>
      <t>s</t>
    </r>
  </si>
  <si>
    <r>
      <t xml:space="preserve">prasa, książki, pozostała sprzedaż               w wyspecja-     lizowanych sklepach
</t>
    </r>
    <r>
      <rPr>
        <i/>
        <sz val="8"/>
        <color theme="1" tint="0.34998626667073579"/>
        <rFont val="Arial"/>
        <family val="2"/>
        <charset val="238"/>
      </rPr>
      <t>papers,            books, other sale in specialized stores</t>
    </r>
  </si>
  <si>
    <r>
      <t xml:space="preserve">miesiąc poprzedni = 100    </t>
    </r>
    <r>
      <rPr>
        <sz val="8"/>
        <color indexed="63"/>
        <rFont val="Arial"/>
        <family val="2"/>
        <charset val="238"/>
      </rPr>
      <t xml:space="preserve">  </t>
    </r>
    <r>
      <rPr>
        <i/>
        <sz val="8"/>
        <color indexed="63"/>
        <rFont val="Arial"/>
        <family val="2"/>
        <charset val="238"/>
      </rPr>
      <t xml:space="preserve"> </t>
    </r>
    <r>
      <rPr>
        <i/>
        <sz val="8"/>
        <color theme="1" tint="0.34998626667073579"/>
        <rFont val="Arial"/>
        <family val="2"/>
        <charset val="238"/>
      </rPr>
      <t>previous month = 100</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</si>
  <si>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</si>
  <si>
    <r>
      <t xml:space="preserve">OKRESY
</t>
    </r>
    <r>
      <rPr>
        <i/>
        <sz val="9"/>
        <color indexed="63"/>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</si>
  <si>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Osoby korzystające
</t>
    </r>
    <r>
      <rPr>
        <i/>
        <sz val="9"/>
        <color theme="1" tint="0.34998626667073579"/>
        <rFont val="Arial"/>
        <family val="2"/>
        <charset val="238"/>
      </rPr>
      <t>Tourists accommodated</t>
    </r>
  </si>
  <si>
    <r>
      <t xml:space="preserve"> turyści zagraniczni
</t>
    </r>
    <r>
      <rPr>
        <i/>
        <sz val="9"/>
        <color indexed="63"/>
        <rFont val="Arial"/>
        <family val="2"/>
        <charset val="238"/>
      </rPr>
      <t xml:space="preserve"> </t>
    </r>
    <r>
      <rPr>
        <i/>
        <sz val="9"/>
        <color theme="1" tint="0.34998626667073579"/>
        <rFont val="Arial"/>
        <family val="2"/>
        <charset val="238"/>
      </rPr>
      <t>foreign tourists</t>
    </r>
  </si>
  <si>
    <r>
      <t xml:space="preserve">Udzielone noclegi
</t>
    </r>
    <r>
      <rPr>
        <i/>
        <sz val="9"/>
        <color theme="1" tint="0.34998626667073579"/>
        <rFont val="Arial"/>
        <family val="2"/>
        <charset val="238"/>
      </rPr>
      <t>Nights spent</t>
    </r>
  </si>
  <si>
    <r>
      <t xml:space="preserve"> turystom zagranicznym
</t>
    </r>
    <r>
      <rPr>
        <i/>
        <sz val="9"/>
        <color indexed="63"/>
        <rFont val="Arial"/>
        <family val="2"/>
        <charset val="238"/>
      </rPr>
      <t xml:space="preserve"> </t>
    </r>
    <r>
      <rPr>
        <i/>
        <sz val="9"/>
        <color theme="1" tint="0.34998626667073579"/>
        <rFont val="Arial"/>
        <family val="2"/>
        <charset val="238"/>
      </rPr>
      <t>foreign tourists</t>
    </r>
  </si>
  <si>
    <r>
      <t xml:space="preserve">Stopień     wykorzystania miejsc nocle-gowych w %
</t>
    </r>
    <r>
      <rPr>
        <i/>
        <sz val="9"/>
        <color theme="1" tint="0.34998626667073579"/>
        <rFont val="Arial"/>
        <family val="2"/>
        <charset val="238"/>
      </rPr>
      <t>Utilisation of bed places in %</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</si>
  <si>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</si>
  <si>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indexed="63"/>
        <rFont val="Arial"/>
        <family val="2"/>
        <charset val="238"/>
      </rPr>
      <t xml:space="preserve"> </t>
    </r>
    <r>
      <rPr>
        <i/>
        <sz val="9"/>
        <color theme="1" tint="0.34998626667073579"/>
        <rFont val="Arial"/>
        <family val="2"/>
        <charset val="238"/>
      </rPr>
      <t>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</si>
  <si>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Utilisation of rooms</t>
    </r>
    <r>
      <rPr>
        <i/>
        <vertAlign val="superscript"/>
        <sz val="9"/>
        <color theme="1" tint="0.34998626667073579"/>
        <rFont val="Arial"/>
        <family val="2"/>
        <charset val="238"/>
      </rPr>
      <t>c</t>
    </r>
    <r>
      <rPr>
        <i/>
        <sz val="9"/>
        <color theme="1" tint="0.34998626667073579"/>
        <rFont val="Arial"/>
        <family val="2"/>
        <charset val="238"/>
      </rPr>
      <t xml:space="preserve"> in % </t>
    </r>
  </si>
  <si>
    <r>
      <t xml:space="preserve">Obiekty ogółem
</t>
    </r>
    <r>
      <rPr>
        <i/>
        <sz val="9"/>
        <color theme="1" tint="0.34998626667073579"/>
        <rFont val="Arial"/>
        <family val="2"/>
        <charset val="238"/>
      </rPr>
      <t>Tourist acccommodation establishments – grand total</t>
    </r>
  </si>
  <si>
    <r>
      <t xml:space="preserve">Hotele, motele, pensjonaty i inne obiekty hotelowe – razem
</t>
    </r>
    <r>
      <rPr>
        <i/>
        <sz val="9"/>
        <color theme="1" tint="0.34998626667073579"/>
        <rFont val="Arial"/>
        <family val="2"/>
        <charset val="238"/>
      </rPr>
      <t>Hotels and similar establishments – total</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</si>
  <si>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</si>
  <si>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</si>
  <si>
    <r>
      <t xml:space="preserve"> turyści zagraniczni
</t>
    </r>
    <r>
      <rPr>
        <i/>
        <sz val="9"/>
        <color theme="1" tint="0.34998626667073579"/>
        <rFont val="Arial"/>
        <family val="2"/>
        <charset val="238"/>
      </rPr>
      <t>foreign tourists</t>
    </r>
  </si>
  <si>
    <r>
      <t xml:space="preserve">turystom zagranicznym
</t>
    </r>
    <r>
      <rPr>
        <i/>
        <sz val="9"/>
        <color theme="1" tint="0.34998626667073579"/>
        <rFont val="Arial"/>
        <family val="2"/>
        <charset val="238"/>
      </rPr>
      <t>foreign tourists</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</si>
  <si>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</si>
  <si>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theme="1" tint="0.34998626667073579"/>
        <rFont val="Arial"/>
        <family val="2"/>
        <charset val="238"/>
      </rPr>
      <t xml:space="preserve"> 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</si>
  <si>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 xml:space="preserve">Utilisation of roomsc in % </t>
    </r>
  </si>
  <si>
    <r>
      <t xml:space="preserve">w tym hotele
</t>
    </r>
    <r>
      <rPr>
        <i/>
        <sz val="9"/>
        <color theme="1" tint="0.34998626667073579"/>
        <rFont val="Arial"/>
        <family val="2"/>
        <charset val="238"/>
      </rPr>
      <t>of which hotels</t>
    </r>
  </si>
  <si>
    <r>
      <t>Pozostałe turystyczne obiekty noclegowe</t>
    </r>
    <r>
      <rPr>
        <sz val="9"/>
        <color indexed="63"/>
        <rFont val="Arial"/>
        <family val="2"/>
        <charset val="238"/>
      </rPr>
      <t xml:space="preserve">
</t>
    </r>
    <r>
      <rPr>
        <i/>
        <sz val="9"/>
        <color theme="1" tint="0.34998626667073579"/>
        <rFont val="Arial"/>
        <family val="2"/>
        <charset val="238"/>
      </rPr>
      <t xml:space="preserve">Other tourist accommodation establishments </t>
    </r>
  </si>
  <si>
    <r>
      <t xml:space="preserve">                   BUSINESS  TENDENCY  INDICATORS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</si>
  <si>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</si>
  <si>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 xml:space="preserve">diagnoza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diagnosis</t>
    </r>
  </si>
  <si>
    <r>
      <t xml:space="preserve">prognoza       </t>
    </r>
    <r>
      <rPr>
        <i/>
        <sz val="9"/>
        <color theme="1" tint="0.34998626667073579"/>
        <rFont val="Arial"/>
        <family val="2"/>
        <charset val="238"/>
      </rPr>
      <t>forecast</t>
    </r>
  </si>
  <si>
    <r>
      <t xml:space="preserve">WYSZCZEGÓLNIENIE
</t>
    </r>
    <r>
      <rPr>
        <i/>
        <sz val="9"/>
        <color theme="1" tint="0.34998626667073579"/>
        <rFont val="Arial"/>
        <family val="2"/>
        <charset val="238"/>
      </rPr>
      <t>SPECIFICATION</t>
    </r>
  </si>
  <si>
    <r>
      <t xml:space="preserve">wskaźnik ogólnego klimatu koniunktury
</t>
    </r>
    <r>
      <rPr>
        <i/>
        <sz val="9"/>
        <color theme="1" tint="0.34998626667073579"/>
        <rFont val="Arial"/>
        <family val="2"/>
        <charset val="238"/>
      </rPr>
      <t>indicator of the general business tendency climate</t>
    </r>
  </si>
  <si>
    <r>
      <t xml:space="preserve">ogólna sytuacja gospodarcza
</t>
    </r>
    <r>
      <rPr>
        <i/>
        <sz val="9"/>
        <color theme="1" tint="0.34998626667073579"/>
        <rFont val="Arial"/>
        <family val="2"/>
        <charset val="238"/>
      </rPr>
      <t>general economic situation</t>
    </r>
  </si>
  <si>
    <r>
      <t xml:space="preserve">portfel zamówień krajowych i zagranicznych
</t>
    </r>
    <r>
      <rPr>
        <i/>
        <sz val="9"/>
        <color theme="1" tint="0.34998626667073579"/>
        <rFont val="Arial"/>
        <family val="2"/>
        <charset val="238"/>
      </rPr>
      <t>domestic and foreign order-books</t>
    </r>
  </si>
  <si>
    <r>
      <t xml:space="preserve">produkcja 
</t>
    </r>
    <r>
      <rPr>
        <i/>
        <sz val="9"/>
        <color theme="1" tint="0.34998626667073579"/>
        <rFont val="Arial"/>
        <family val="2"/>
        <charset val="238"/>
      </rPr>
      <t>production</t>
    </r>
  </si>
  <si>
    <r>
      <t xml:space="preserve">sytuacja finansowa
</t>
    </r>
    <r>
      <rPr>
        <i/>
        <sz val="9"/>
        <color theme="1" tint="0.34998626667073579"/>
        <rFont val="Arial"/>
        <family val="2"/>
        <charset val="238"/>
      </rPr>
      <t>financial situation</t>
    </r>
  </si>
  <si>
    <r>
      <t xml:space="preserve">produkcja
</t>
    </r>
    <r>
      <rPr>
        <i/>
        <sz val="9"/>
        <color theme="1" tint="0.34998626667073579"/>
        <rFont val="Arial"/>
        <family val="2"/>
        <charset val="238"/>
      </rPr>
      <t>production</t>
    </r>
  </si>
  <si>
    <r>
      <t xml:space="preserve">zatrudnienie
</t>
    </r>
    <r>
      <rPr>
        <i/>
        <sz val="9"/>
        <color theme="1" tint="0.34998626667073579"/>
        <rFont val="Arial"/>
        <family val="2"/>
        <charset val="238"/>
      </rPr>
      <t>employment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</si>
  <si>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</si>
  <si>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                 BUSINESS  TENDENCY  INDICATORS</t>
    </r>
    <r>
      <rPr>
        <i/>
        <vertAlign val="superscript"/>
        <sz val="10"/>
        <color theme="1" tint="0.34998626667073579"/>
        <rFont val="Arial"/>
        <family val="2"/>
        <charset val="238"/>
      </rPr>
      <t xml:space="preserve">a </t>
    </r>
    <r>
      <rPr>
        <i/>
        <sz val="10"/>
        <color theme="1" tint="0.34998626667073579"/>
        <rFont val="Arial"/>
        <family val="2"/>
        <charset val="238"/>
      </rPr>
      <t xml:space="preserve">(cont.) </t>
    </r>
  </si>
  <si>
    <r>
      <t xml:space="preserve">Budownictwo      </t>
    </r>
    <r>
      <rPr>
        <sz val="9"/>
        <color indexed="63"/>
        <rFont val="Arial"/>
        <family val="2"/>
        <charset val="238"/>
      </rPr>
      <t xml:space="preserve"> </t>
    </r>
    <r>
      <rPr>
        <i/>
        <sz val="9"/>
        <color theme="1" tint="0.34998626667073579"/>
        <rFont val="Arial"/>
        <family val="2"/>
        <charset val="238"/>
      </rPr>
      <t>Construction</t>
    </r>
  </si>
  <si>
    <r>
      <t xml:space="preserve">portfel zamówień na rynku krajowym
</t>
    </r>
    <r>
      <rPr>
        <i/>
        <sz val="9"/>
        <color theme="1" tint="0.34998626667073579"/>
        <rFont val="Arial"/>
        <family val="2"/>
        <charset val="238"/>
      </rPr>
      <t>order-books at the domestic market</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</si>
  <si>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</si>
  <si>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sytuacja finansowa</t>
    </r>
    <r>
      <rPr>
        <sz val="9"/>
        <color indexed="63"/>
        <rFont val="Arial"/>
        <family val="2"/>
        <charset val="238"/>
      </rPr>
      <t xml:space="preserve">
</t>
    </r>
    <r>
      <rPr>
        <i/>
        <sz val="9"/>
        <color theme="1" tint="0.34998626667073579"/>
        <rFont val="Arial"/>
        <family val="2"/>
        <charset val="238"/>
      </rPr>
      <t>financial situation</t>
    </r>
  </si>
  <si>
    <r>
      <t xml:space="preserve">  a </t>
    </r>
    <r>
      <rPr>
        <sz val="8"/>
        <rFont val="Arial"/>
        <family val="2"/>
        <charset val="238"/>
      </rPr>
      <t>Patrz wyjaśnienia metodologiczne pkt 29.</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29.     </t>
    </r>
  </si>
  <si>
    <r>
      <t>Handel; naprawa pojazdów samochodowych</t>
    </r>
    <r>
      <rPr>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b∆</t>
    </r>
  </si>
  <si>
    <r>
      <t xml:space="preserve">diagnoza       </t>
    </r>
    <r>
      <rPr>
        <i/>
        <sz val="9"/>
        <color theme="1" tint="0.34998626667073579"/>
        <rFont val="Arial"/>
        <family val="2"/>
        <charset val="238"/>
      </rPr>
      <t>diagnosis</t>
    </r>
  </si>
  <si>
    <r>
      <t xml:space="preserve">sprzedaż
</t>
    </r>
    <r>
      <rPr>
        <i/>
        <sz val="9"/>
        <color theme="1" tint="0.34998626667073579"/>
        <rFont val="Arial"/>
        <family val="2"/>
        <charset val="238"/>
      </rPr>
      <t>sale</t>
    </r>
  </si>
  <si>
    <r>
      <t xml:space="preserve">popyt
</t>
    </r>
    <r>
      <rPr>
        <i/>
        <sz val="9"/>
        <color theme="1" tint="0.34998626667073579"/>
        <rFont val="Arial"/>
        <family val="2"/>
        <charset val="238"/>
      </rPr>
      <t>demand</t>
    </r>
  </si>
  <si>
    <r>
      <t xml:space="preserve">  a  </t>
    </r>
    <r>
      <rPr>
        <sz val="8"/>
        <rFont val="Arial"/>
        <family val="2"/>
        <charset val="238"/>
      </rPr>
      <t>Patrz wyjaśnienia metodologiczne pkt 29.</t>
    </r>
    <r>
      <rPr>
        <i/>
        <sz val="8"/>
        <rFont val="Arial"/>
        <family val="2"/>
        <charset val="238"/>
      </rPr>
      <t xml:space="preserve">  b </t>
    </r>
    <r>
      <rPr>
        <sz val="8"/>
        <rFont val="Arial"/>
        <family val="2"/>
        <charset val="238"/>
      </rPr>
      <t xml:space="preserve"> Z wyłaczeniem działu  "Handel hurtowy</t>
    </r>
    <r>
      <rPr>
        <vertAlign val="superscript"/>
        <sz val="8"/>
        <rFont val="Arial"/>
        <family val="2"/>
        <charset val="238"/>
      </rPr>
      <t>∆</t>
    </r>
    <r>
      <rPr>
        <sz val="8"/>
        <rFont val="Arial"/>
        <family val="2"/>
        <charset val="238"/>
      </rPr>
      <t>".</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a  See methodological notes item 29.  b  Excluding division "Wholesale trade</t>
    </r>
    <r>
      <rPr>
        <i/>
        <vertAlign val="superscript"/>
        <sz val="8"/>
        <color theme="1" tint="0.34998626667073579"/>
        <rFont val="Arial"/>
        <family val="2"/>
        <charset val="238"/>
      </rPr>
      <t>∆</t>
    </r>
    <r>
      <rPr>
        <i/>
        <sz val="8"/>
        <color theme="1" tint="0.34998626667073579"/>
        <rFont val="Arial"/>
        <family val="2"/>
        <charset val="238"/>
      </rPr>
      <t>".</t>
    </r>
  </si>
  <si>
    <r>
      <t xml:space="preserve">Transport i gospodarka magazynowa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Transportation and storage</t>
    </r>
  </si>
  <si>
    <r>
      <t xml:space="preserve">prognoza     </t>
    </r>
    <r>
      <rPr>
        <sz val="9"/>
        <color theme="1" tint="0.34998626667073579"/>
        <rFont val="Arial"/>
        <family val="2"/>
        <charset val="238"/>
      </rPr>
      <t xml:space="preserve">  </t>
    </r>
    <r>
      <rPr>
        <i/>
        <sz val="9"/>
        <color theme="1" tint="0.34998626667073579"/>
        <rFont val="Arial"/>
        <family val="2"/>
        <charset val="238"/>
      </rPr>
      <t>forecast</t>
    </r>
  </si>
  <si>
    <r>
      <t xml:space="preserve"> a  Patrz wyjaśnienia metodologiczne pkt 29.        </t>
    </r>
    <r>
      <rPr>
        <i/>
        <sz val="8"/>
        <color indexed="63"/>
        <rFont val="Arial"/>
        <family val="2"/>
        <charset val="238"/>
      </rPr>
      <t xml:space="preserve"> </t>
    </r>
    <r>
      <rPr>
        <i/>
        <sz val="8"/>
        <color theme="1" tint="0.34998626667073579"/>
        <rFont val="Arial"/>
        <family val="2"/>
        <charset val="238"/>
      </rPr>
      <t xml:space="preserve">a  See methodological notes item 29.   </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</si>
  <si>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</si>
  <si>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</si>
  <si>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                  IN  THE  PERIOD  I–VI  2018</t>
    </r>
    <r>
      <rPr>
        <i/>
        <vertAlign val="superscript"/>
        <sz val="10"/>
        <color theme="1" tint="0.34998626667073579"/>
        <rFont val="Arial"/>
        <family val="2"/>
        <charset val="238"/>
      </rPr>
      <t>a</t>
    </r>
  </si>
  <si>
    <r>
      <t xml:space="preserve">Przestępstwa stwierdzone
</t>
    </r>
    <r>
      <rPr>
        <i/>
        <sz val="9"/>
        <color theme="1" tint="0.34998626667073579"/>
        <rFont val="Arial"/>
        <family val="2"/>
        <charset val="238"/>
      </rPr>
      <t>Ascertained crimes</t>
    </r>
  </si>
  <si>
    <r>
      <t xml:space="preserve">Wskaźnik wykrywalności sprawców przestępstw w %
</t>
    </r>
    <r>
      <rPr>
        <i/>
        <sz val="9"/>
        <color theme="1" tint="0.34998626667073579"/>
        <rFont val="Arial"/>
        <family val="2"/>
        <charset val="238"/>
      </rPr>
      <t>Rate of detectability 
of delinquents in crimes in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</si>
  <si>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t>
    </r>
  </si>
  <si>
    <r>
      <t xml:space="preserve">Osoby prawne oraz jednostki organizacyjne 
niemające osobowości prawnej  
</t>
    </r>
    <r>
      <rPr>
        <i/>
        <sz val="9"/>
        <color theme="1" tint="0.34998626667073579"/>
        <rFont val="Arial"/>
        <family val="2"/>
        <charset val="238"/>
      </rPr>
      <t xml:space="preserve">Legal entities and independent organizational 
units without legal personality </t>
    </r>
  </si>
  <si>
    <r>
      <t xml:space="preserve">OKRESY
</t>
    </r>
    <r>
      <rPr>
        <sz val="9"/>
        <color theme="1" tint="0.34998626667073579"/>
        <rFont val="Arial"/>
        <family val="2"/>
        <charset val="238"/>
      </rPr>
      <t>PERIODS</t>
    </r>
    <r>
      <rPr>
        <sz val="9"/>
        <rFont val="Arial"/>
        <family val="2"/>
        <charset val="238"/>
      </rPr>
      <t xml:space="preserve">
 A - stan w dniu 31 XII 2017 
       </t>
    </r>
    <r>
      <rPr>
        <sz val="9"/>
        <color theme="1" tint="0.34998626667073579"/>
        <rFont val="Arial"/>
        <family val="2"/>
        <charset val="238"/>
      </rPr>
      <t xml:space="preserve">   as of December 31, 2017     </t>
    </r>
    <r>
      <rPr>
        <sz val="9"/>
        <color indexed="63"/>
        <rFont val="Arial"/>
        <family val="2"/>
        <charset val="238"/>
      </rPr>
      <t xml:space="preserve"> </t>
    </r>
    <r>
      <rPr>
        <sz val="9"/>
        <rFont val="Arial"/>
        <family val="2"/>
        <charset val="238"/>
      </rPr>
      <t xml:space="preserve">                      
B - stan w dniu 30 VI 2018
</t>
    </r>
    <r>
      <rPr>
        <sz val="9"/>
        <color theme="1" tint="0.34998626667073579"/>
        <rFont val="Arial"/>
        <family val="2"/>
        <charset val="238"/>
      </rPr>
      <t xml:space="preserve">     as of June 30, 2018</t>
    </r>
  </si>
  <si>
    <r>
      <t xml:space="preserve">Ogółem         </t>
    </r>
    <r>
      <rPr>
        <sz val="9"/>
        <color theme="1" tint="0.34998626667073579"/>
        <rFont val="Arial"/>
        <family val="2"/>
        <charset val="238"/>
      </rPr>
      <t xml:space="preserve">   </t>
    </r>
    <r>
      <rPr>
        <i/>
        <sz val="9"/>
        <color theme="1" tint="0.34998626667073579"/>
        <rFont val="Arial"/>
        <family val="2"/>
        <charset val="238"/>
      </rPr>
      <t xml:space="preserve">Grand total </t>
    </r>
  </si>
  <si>
    <r>
      <t xml:space="preserve">razem                  </t>
    </r>
    <r>
      <rPr>
        <sz val="9"/>
        <color indexed="63"/>
        <rFont val="Arial"/>
        <family val="2"/>
        <charset val="238"/>
      </rPr>
      <t xml:space="preserve"> </t>
    </r>
    <r>
      <rPr>
        <i/>
        <sz val="9"/>
        <color theme="1" tint="0.34998626667073579"/>
        <rFont val="Arial"/>
        <family val="2"/>
        <charset val="238"/>
      </rPr>
      <t>total</t>
    </r>
    <r>
      <rPr>
        <i/>
        <sz val="9"/>
        <color indexed="63"/>
        <rFont val="Arial"/>
        <family val="2"/>
        <charset val="238"/>
      </rPr>
      <t xml:space="preserve"> </t>
    </r>
  </si>
  <si>
    <r>
      <t xml:space="preserve">sektor publiczny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</si>
  <si>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 xml:space="preserve">private sector </t>
    </r>
  </si>
  <si>
    <r>
      <t xml:space="preserve">Osoby fizyczne prowadzące działalność gospodarczą 
</t>
    </r>
    <r>
      <rPr>
        <i/>
        <sz val="9"/>
        <color theme="1" tint="0.34998626667073579"/>
        <rFont val="Arial"/>
        <family val="2"/>
        <charset val="238"/>
      </rPr>
      <t>Natural persons conducting 
economic         activity</t>
    </r>
  </si>
  <si>
    <r>
      <t>    w tym:     </t>
    </r>
    <r>
      <rPr>
        <sz val="9"/>
        <color theme="1" tint="0.34998626667073579"/>
        <rFont val="Arial"/>
        <family val="2"/>
        <charset val="238"/>
      </rPr>
      <t xml:space="preserve">     </t>
    </r>
    <r>
      <rPr>
        <i/>
        <sz val="9"/>
        <color indexed="63"/>
        <rFont val="Arial"/>
        <family val="2"/>
        <charset val="238"/>
      </rPr>
      <t xml:space="preserve">of which: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</si>
  <si>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(cont.)</t>
    </r>
  </si>
  <si>
    <r>
      <t xml:space="preserve">OKRESY
</t>
    </r>
    <r>
      <rPr>
        <sz val="9"/>
        <color theme="1" tint="0.34998626667073579"/>
        <rFont val="Arial"/>
        <family val="2"/>
        <charset val="238"/>
      </rPr>
      <t>PERIODS</t>
    </r>
    <r>
      <rPr>
        <sz val="9"/>
        <rFont val="Arial"/>
        <family val="2"/>
        <charset val="238"/>
      </rPr>
      <t xml:space="preserve">
 A - stan w dniu 31 XII 2017 
        </t>
    </r>
    <r>
      <rPr>
        <sz val="9"/>
        <color indexed="63"/>
        <rFont val="Arial"/>
        <family val="2"/>
        <charset val="238"/>
      </rPr>
      <t xml:space="preserve"> </t>
    </r>
    <r>
      <rPr>
        <sz val="9"/>
        <color theme="1" tint="0.34998626667073579"/>
        <rFont val="Arial"/>
        <family val="2"/>
        <charset val="238"/>
      </rPr>
      <t xml:space="preserve"> as of December 31, 2017                </t>
    </r>
    <r>
      <rPr>
        <sz val="9"/>
        <rFont val="Arial"/>
        <family val="2"/>
        <charset val="238"/>
      </rPr>
      <t xml:space="preserve">            
B - stan w dniu 30 VI 2018
    </t>
    </r>
    <r>
      <rPr>
        <sz val="9"/>
        <color theme="1" tint="0.34998626667073579"/>
        <rFont val="Arial"/>
        <family val="2"/>
        <charset val="238"/>
      </rPr>
      <t xml:space="preserve"> as of June 30, 2018</t>
    </r>
  </si>
  <si>
    <r>
      <t xml:space="preserve">Ogółem       </t>
    </r>
    <r>
      <rPr>
        <sz val="9"/>
        <color indexed="63"/>
        <rFont val="Arial"/>
        <family val="2"/>
        <charset val="238"/>
      </rPr>
      <t xml:space="preserve">     </t>
    </r>
    <r>
      <rPr>
        <i/>
        <sz val="9"/>
        <color theme="1" tint="0.34998626667073579"/>
        <rFont val="Arial"/>
        <family val="2"/>
        <charset val="238"/>
      </rPr>
      <t>Grand total</t>
    </r>
    <r>
      <rPr>
        <i/>
        <sz val="9"/>
        <color indexed="63"/>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</si>
  <si>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 xml:space="preserve">total </t>
    </r>
  </si>
  <si>
    <r>
      <t>sektor publiczny</t>
    </r>
    <r>
      <rPr>
        <sz val="9"/>
        <color indexed="63"/>
        <rFont val="Arial"/>
        <family val="2"/>
        <charset val="238"/>
      </rPr>
      <t xml:space="preserve">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</si>
  <si>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private sector</t>
    </r>
    <r>
      <rPr>
        <i/>
        <sz val="9"/>
        <color indexed="63"/>
        <rFont val="Arial"/>
        <family val="2"/>
        <charset val="238"/>
      </rPr>
      <t xml:space="preserve"> </t>
    </r>
  </si>
  <si>
    <r>
      <t>Osoby fizyczne prowadzące działalność gospodarczą</t>
    </r>
    <r>
      <rPr>
        <sz val="9"/>
        <color indexed="63"/>
        <rFont val="Arial"/>
        <family val="2"/>
        <charset val="238"/>
      </rPr>
      <t xml:space="preserve"> </t>
    </r>
    <r>
      <rPr>
        <i/>
        <sz val="9"/>
        <color theme="1" tint="0.34998626667073579"/>
        <rFont val="Arial"/>
        <family val="2"/>
        <charset val="238"/>
      </rPr>
      <t>Natural persons 
conducting economic         activity</t>
    </r>
  </si>
  <si>
    <r>
      <t>Accommodation and catering</t>
    </r>
    <r>
      <rPr>
        <i/>
        <vertAlign val="superscript"/>
        <sz val="9"/>
        <color theme="1" tint="0.34998626667073579"/>
        <rFont val="Arial"/>
        <family val="2"/>
        <charset val="238"/>
      </rPr>
      <t>∆</t>
    </r>
    <r>
      <rPr>
        <i/>
        <sz val="9"/>
        <color theme="1" tint="0.34998626667073579"/>
        <rFont val="Arial"/>
        <family val="2"/>
        <charset val="238"/>
      </rPr>
      <t xml:space="preserve">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</si>
  <si>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</si>
  <si>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 </t>
    </r>
    <r>
      <rPr>
        <i/>
        <sz val="9"/>
        <color indexed="63"/>
        <rFont val="Arial"/>
        <family val="2"/>
        <charset val="238"/>
      </rPr>
      <t xml:space="preserve">       </t>
    </r>
    <r>
      <rPr>
        <i/>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</si>
  <si>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Przedsię-biorstwa państwowe </t>
    </r>
    <r>
      <rPr>
        <i/>
        <sz val="9"/>
        <color theme="1" tint="0.34998626667073579"/>
        <rFont val="Arial"/>
        <family val="2"/>
        <charset val="238"/>
      </rPr>
      <t>State          owned enterprises</t>
    </r>
    <r>
      <rPr>
        <sz val="9"/>
        <color theme="1" tint="0.34998626667073579"/>
        <rFont val="Arial"/>
        <family val="2"/>
        <charset val="238"/>
      </rPr>
      <t xml:space="preserve"> </t>
    </r>
  </si>
  <si>
    <r>
      <t>przemysł</t>
    </r>
    <r>
      <rPr>
        <i/>
        <vertAlign val="superscript"/>
        <sz val="9"/>
        <rFont val="Arial"/>
        <family val="2"/>
        <charset val="238"/>
      </rPr>
      <t>c</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</si>
  <si>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budow-        nictwo </t>
    </r>
    <r>
      <rPr>
        <i/>
        <sz val="9"/>
        <color theme="1" tint="0.34998626667073579"/>
        <rFont val="Arial"/>
        <family val="2"/>
        <charset val="238"/>
      </rPr>
      <t xml:space="preserve">constru-          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</si>
  <si>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</si>
  <si>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 tation and    storage </t>
    </r>
  </si>
  <si>
    <r>
      <t xml:space="preserve">                                                                                                                     Spół-         dzielnie </t>
    </r>
    <r>
      <rPr>
        <sz val="9"/>
        <color theme="1" tint="0.34998626667073579"/>
        <rFont val="Arial"/>
        <family val="2"/>
        <charset val="238"/>
      </rPr>
      <t> </t>
    </r>
    <r>
      <rPr>
        <i/>
        <sz val="9"/>
        <color theme="1" tint="0.34998626667073579"/>
        <rFont val="Arial"/>
        <family val="2"/>
        <charset val="238"/>
      </rPr>
      <t xml:space="preserve">Coope-      ratives </t>
    </r>
  </si>
  <si>
    <r>
      <t xml:space="preserve">rolnictwo, leśnictwo, łowiectwo          i rybactwo </t>
    </r>
    <r>
      <rPr>
        <i/>
        <sz val="9"/>
        <color theme="1" tint="0.34998626667073579"/>
        <rFont val="Arial"/>
        <family val="2"/>
        <charset val="238"/>
      </rPr>
      <t>agriculture, forestry       and         fishing</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</si>
  <si>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 xml:space="preserve">c </t>
    </r>
  </si>
  <si>
    <r>
      <t>budownictwo</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</si>
  <si>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</si>
  <si>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obsługa  
rynku 
nierucho-
mości</t>
    </r>
    <r>
      <rPr>
        <vertAlign val="superscript"/>
        <sz val="9"/>
        <rFont val="Arial"/>
        <family val="2"/>
        <charset val="238"/>
      </rPr>
      <t xml:space="preserve">∆ 
</t>
    </r>
    <r>
      <rPr>
        <i/>
        <sz val="9"/>
        <color theme="1" tint="0.34998626667073579"/>
        <rFont val="Arial"/>
        <family val="2"/>
        <charset val="238"/>
      </rPr>
      <t xml:space="preserve">real
estate 
activities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</si>
  <si>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(cont.)</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</si>
  <si>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</si>
  <si>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OKRESY</t>
    </r>
    <r>
      <rPr>
        <sz val="9"/>
        <color theme="1" tint="0.34998626667073579"/>
        <rFont val="Arial"/>
        <family val="2"/>
        <charset val="238"/>
      </rPr>
      <t xml:space="preserve">
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indexed="63"/>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</si>
  <si>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i/>
        <sz val="9"/>
        <color theme="1" tint="0.34998626667073579"/>
        <rFont val="Arial"/>
        <family val="2"/>
        <charset val="238"/>
      </rPr>
      <t xml:space="preserve">grand        total </t>
    </r>
  </si>
  <si>
    <r>
      <t xml:space="preserve">                        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 pation </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</si>
  <si>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c</t>
    </r>
    <r>
      <rPr>
        <i/>
        <sz val="9"/>
        <color theme="1" tint="0.34998626667073579"/>
        <rFont val="Arial"/>
        <family val="2"/>
        <charset val="238"/>
      </rPr>
      <t xml:space="preserve"> </t>
    </r>
    <r>
      <rPr>
        <i/>
        <vertAlign val="superscript"/>
        <sz val="9"/>
        <color theme="1" tint="0.34998626667073579"/>
        <rFont val="Arial"/>
        <family val="2"/>
        <charset val="238"/>
      </rPr>
      <t xml:space="preserve"> </t>
    </r>
  </si>
  <si>
    <r>
      <t>budow- nictwo</t>
    </r>
    <r>
      <rPr>
        <sz val="9"/>
        <color indexed="63"/>
        <rFont val="Arial"/>
        <family val="2"/>
        <charset val="238"/>
      </rPr>
      <t xml:space="preserve">  </t>
    </r>
    <r>
      <rPr>
        <i/>
        <sz val="9"/>
        <color theme="1" tint="0.34998626667073579"/>
        <rFont val="Arial"/>
        <family val="2"/>
        <charset val="238"/>
      </rPr>
      <t xml:space="preserve">constru-    ction </t>
    </r>
  </si>
  <si>
    <r>
      <t xml:space="preserve">z ogółem – spółki                                                                                                                                                                                             </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 of grand total – companies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</si>
  <si>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indexed="63"/>
        <rFont val="Arial"/>
        <family val="2"/>
        <charset val="238"/>
      </rPr>
      <t xml:space="preserve">trade;        </t>
    </r>
    <r>
      <rPr>
        <i/>
        <sz val="9"/>
        <color theme="1" tint="0.34998626667073579"/>
        <rFont val="Arial"/>
        <family val="2"/>
        <charset val="238"/>
      </rPr>
      <t>repair of motor vehicles</t>
    </r>
    <r>
      <rPr>
        <i/>
        <vertAlign val="superscript"/>
        <sz val="9"/>
        <color theme="1" tint="0.3499862666707357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</si>
  <si>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real     estate, activities</t>
    </r>
    <r>
      <rPr>
        <sz val="9"/>
        <color theme="1" tint="0.34998626667073579"/>
        <rFont val="Arial"/>
        <family val="2"/>
        <charset val="238"/>
      </rPr>
      <t xml:space="preserve"> </t>
    </r>
  </si>
  <si>
    <r>
      <t xml:space="preserve">  akcyjne                                                     </t>
    </r>
    <r>
      <rPr>
        <sz val="9"/>
        <color indexed="63"/>
        <rFont val="Arial"/>
        <family val="2"/>
        <charset val="238"/>
      </rPr>
      <t xml:space="preserve"> </t>
    </r>
    <r>
      <rPr>
        <i/>
        <sz val="9"/>
        <color indexed="63"/>
        <rFont val="Arial"/>
        <family val="2"/>
        <charset val="238"/>
      </rPr>
      <t> </t>
    </r>
    <r>
      <rPr>
        <i/>
        <sz val="9"/>
        <color theme="1" tint="0.34998626667073579"/>
        <rFont val="Arial"/>
        <family val="2"/>
        <charset val="238"/>
      </rPr>
      <t xml:space="preserve">join-stock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</si>
  <si>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</si>
  <si>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   tion </t>
    </r>
  </si>
  <si>
    <r>
      <t>z ogra-      niczoną odpo-      wiedzial-     nością   </t>
    </r>
    <r>
      <rPr>
        <i/>
        <sz val="9"/>
        <color theme="1" tint="0.34998626667073579"/>
        <rFont val="Arial"/>
        <family val="2"/>
        <charset val="238"/>
      </rPr>
      <t xml:space="preserve"> limited liability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</si>
  <si>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</si>
  <si>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parti-cipation </t>
    </r>
  </si>
  <si>
    <r>
      <t xml:space="preserve">Osoby fizyczne prowa-       dzące działal-      ność         gospo-     darczą </t>
    </r>
    <r>
      <rPr>
        <i/>
        <sz val="9"/>
        <color theme="1" tint="0.34998626667073579"/>
        <rFont val="Arial"/>
        <family val="2"/>
        <charset val="238"/>
      </rPr>
      <t>Natural persons con-           ducting economic activity</t>
    </r>
    <r>
      <rPr>
        <i/>
        <sz val="9"/>
        <color indexed="63"/>
        <rFont val="Arial"/>
        <family val="2"/>
        <charset val="238"/>
      </rPr>
      <t xml:space="preserve"> </t>
    </r>
  </si>
  <si>
    <r>
      <rPr>
        <b/>
        <sz val="10"/>
        <color indexed="8"/>
        <rFont val="Arial"/>
        <family val="2"/>
        <charset val="238"/>
      </rPr>
      <t xml:space="preserve">WYBRANE  DANE  O  PODREGIONACH  I  POWIATACH </t>
    </r>
    <r>
      <rPr>
        <sz val="10"/>
        <color indexed="8"/>
        <rFont val="Arial"/>
        <family val="2"/>
        <charset val="238"/>
      </rPr>
      <t xml:space="preserve">   
</t>
    </r>
    <r>
      <rPr>
        <sz val="10"/>
        <color theme="1" tint="0.34998626667073579"/>
        <rFont val="Arial"/>
        <family val="2"/>
        <charset val="238"/>
      </rPr>
      <t xml:space="preserve">SELECTED  DATA  ON  SUBREGIONS AND  POWIATS    </t>
    </r>
    <r>
      <rPr>
        <sz val="10"/>
        <color indexed="8"/>
        <rFont val="Arial"/>
        <family val="2"/>
        <charset val="238"/>
      </rPr>
      <t xml:space="preserve">
</t>
    </r>
  </si>
  <si>
    <r>
      <t xml:space="preserve">WYSZCZEGÓLNIENIE               </t>
    </r>
    <r>
      <rPr>
        <sz val="9"/>
        <color indexed="63"/>
        <rFont val="Arial"/>
        <family val="2"/>
        <charset val="238"/>
      </rPr>
      <t xml:space="preserve">   </t>
    </r>
    <r>
      <rPr>
        <i/>
        <sz val="9"/>
        <color theme="1" tint="0.34998626667073579"/>
        <rFont val="Arial"/>
        <family val="2"/>
        <charset val="238"/>
      </rPr>
      <t>SPECIFICATION</t>
    </r>
    <r>
      <rPr>
        <i/>
        <sz val="9"/>
        <color indexed="63"/>
        <rFont val="Arial"/>
        <family val="2"/>
        <charset val="238"/>
      </rPr>
      <t xml:space="preserve"> </t>
    </r>
  </si>
  <si>
    <r>
      <t>Population</t>
    </r>
    <r>
      <rPr>
        <vertAlign val="superscript"/>
        <sz val="9"/>
        <color theme="1" tint="0.34998626667073579"/>
        <rFont val="Arial"/>
        <family val="2"/>
        <charset val="238"/>
      </rPr>
      <t>a</t>
    </r>
  </si>
  <si>
    <r>
      <t xml:space="preserve">Urodzenia żywe              </t>
    </r>
    <r>
      <rPr>
        <sz val="9"/>
        <color indexed="63"/>
        <rFont val="Arial"/>
        <family val="2"/>
        <charset val="238"/>
      </rPr>
      <t xml:space="preserve"> </t>
    </r>
    <r>
      <rPr>
        <i/>
        <sz val="9"/>
        <color theme="1" tint="0.34998626667073579"/>
        <rFont val="Arial"/>
        <family val="2"/>
        <charset val="238"/>
      </rPr>
      <t>Live birth</t>
    </r>
    <r>
      <rPr>
        <sz val="9"/>
        <color theme="1" tint="0.34998626667073579"/>
        <rFont val="Arial"/>
        <family val="2"/>
        <charset val="238"/>
      </rPr>
      <t xml:space="preserve"> </t>
    </r>
  </si>
  <si>
    <r>
      <t xml:space="preserve">Zgony                      </t>
    </r>
    <r>
      <rPr>
        <sz val="9"/>
        <color indexed="63"/>
        <rFont val="Arial"/>
        <family val="2"/>
        <charset val="238"/>
      </rPr>
      <t xml:space="preserve">       </t>
    </r>
    <r>
      <rPr>
        <i/>
        <sz val="9"/>
        <color theme="1" tint="0.34998626667073579"/>
        <rFont val="Arial"/>
        <family val="2"/>
        <charset val="238"/>
      </rPr>
      <t xml:space="preserve">Deaths </t>
    </r>
  </si>
  <si>
    <r>
      <t>niemowląt</t>
    </r>
    <r>
      <rPr>
        <vertAlign val="superscript"/>
        <sz val="9"/>
        <rFont val="Arial"/>
        <family val="2"/>
        <charset val="238"/>
      </rPr>
      <t xml:space="preserve">c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 xml:space="preserve">c </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</si>
  <si>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</si>
  <si>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Przyrost naturalny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</si>
  <si>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Małżeństwa </t>
    </r>
    <r>
      <rPr>
        <i/>
        <sz val="9"/>
        <color theme="1" tint="0.34998626667073579"/>
        <rFont val="Arial"/>
        <family val="2"/>
        <charset val="238"/>
      </rPr>
      <t>Marriages</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</si>
  <si>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 </t>
    </r>
  </si>
  <si>
    <r>
      <t xml:space="preserve">Zgony                           </t>
    </r>
    <r>
      <rPr>
        <sz val="9"/>
        <color theme="1" tint="0.34998626667073579"/>
        <rFont val="Arial"/>
        <family val="2"/>
        <charset val="238"/>
      </rPr>
      <t xml:space="preserve">  </t>
    </r>
    <r>
      <rPr>
        <i/>
        <sz val="9"/>
        <color indexed="63"/>
        <rFont val="Arial"/>
        <family val="2"/>
        <charset val="238"/>
      </rPr>
      <t xml:space="preserve">Deaths </t>
    </r>
  </si>
  <si>
    <r>
      <t>niemowląt</t>
    </r>
    <r>
      <rPr>
        <i/>
        <vertAlign val="superscript"/>
        <sz val="9"/>
        <rFont val="Arial"/>
        <family val="2"/>
        <charset val="238"/>
      </rPr>
      <t>cd</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r>
      <rPr>
        <i/>
        <sz val="9"/>
        <color theme="1" tint="0.34998626667073579"/>
        <rFont val="Arial"/>
        <family val="2"/>
        <charset val="238"/>
      </rPr>
      <t xml:space="preserve"> </t>
    </r>
  </si>
  <si>
    <r>
      <t>na 1000 ludności   </t>
    </r>
    <r>
      <rPr>
        <i/>
        <sz val="9"/>
        <rFont val="Arial"/>
        <family val="2"/>
        <charset val="238"/>
      </rPr>
      <t>  </t>
    </r>
    <r>
      <rPr>
        <i/>
        <sz val="9"/>
        <color theme="1" tint="0.34998626667073579"/>
        <rFont val="Arial"/>
        <family val="2"/>
        <charset val="238"/>
      </rPr>
      <t xml:space="preserve">per 1000 population </t>
    </r>
  </si>
  <si>
    <r>
      <t>Przyrost naturalny</t>
    </r>
    <r>
      <rPr>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b </t>
    </r>
  </si>
  <si>
    <r>
      <rPr>
        <b/>
        <sz val="9"/>
        <rFont val="Arial"/>
        <family val="2"/>
        <charset val="238"/>
      </rPr>
      <t xml:space="preserve">Podregiony: </t>
    </r>
    <r>
      <rPr>
        <b/>
        <i/>
        <sz val="9"/>
        <rFont val="Arial"/>
        <family val="2"/>
        <charset val="238"/>
      </rPr>
      <t> </t>
    </r>
    <r>
      <rPr>
        <b/>
        <i/>
        <sz val="9"/>
        <color theme="1" tint="0.34998626667073579"/>
        <rFont val="Arial"/>
        <family val="2"/>
        <charset val="238"/>
      </rPr>
      <t> </t>
    </r>
    <r>
      <rPr>
        <i/>
        <sz val="9"/>
        <color theme="1" tint="0.34998626667073579"/>
        <rFont val="Arial"/>
        <family val="2"/>
        <charset val="238"/>
      </rPr>
      <t xml:space="preserve">Subregions: </t>
    </r>
  </si>
  <si>
    <r>
      <t>    powiaty:   </t>
    </r>
    <r>
      <rPr>
        <i/>
        <sz val="9"/>
        <color theme="1" tint="0.34998626667073579"/>
        <rFont val="Arial"/>
        <family val="2"/>
        <charset val="238"/>
      </rPr>
      <t xml:space="preserve">powiats: </t>
    </r>
  </si>
  <si>
    <r>
      <t xml:space="preserve">    powiaty: </t>
    </r>
    <r>
      <rPr>
        <b/>
        <sz val="9"/>
        <color theme="1" tint="0.34998626667073579"/>
        <rFont val="Arial"/>
        <family val="2"/>
        <charset val="238"/>
      </rPr>
      <t>  </t>
    </r>
    <r>
      <rPr>
        <i/>
        <sz val="9"/>
        <color theme="1" tint="0.34998626667073579"/>
        <rFont val="Arial"/>
        <family val="2"/>
        <charset val="238"/>
      </rPr>
      <t xml:space="preserve">powiats: </t>
    </r>
  </si>
  <si>
    <r>
      <t xml:space="preserve">    powiaty: </t>
    </r>
    <r>
      <rPr>
        <b/>
        <sz val="9"/>
        <color indexed="63"/>
        <rFont val="Arial"/>
        <family val="2"/>
        <charset val="238"/>
      </rPr>
      <t>  </t>
    </r>
    <r>
      <rPr>
        <i/>
        <sz val="9"/>
        <color theme="1" tint="0.34998626667073579"/>
        <rFont val="Arial"/>
        <family val="2"/>
        <charset val="238"/>
      </rPr>
      <t xml:space="preserve">powiats: </t>
    </r>
  </si>
  <si>
    <r>
      <t>    powiaty:  </t>
    </r>
    <r>
      <rPr>
        <b/>
        <i/>
        <sz val="9"/>
        <color theme="1" tint="0.34998626667073579"/>
        <rFont val="Arial"/>
        <family val="2"/>
        <charset val="238"/>
      </rPr>
      <t> </t>
    </r>
    <r>
      <rPr>
        <i/>
        <sz val="9"/>
        <color theme="1" tint="0.34998626667073579"/>
        <rFont val="Arial"/>
        <family val="2"/>
        <charset val="238"/>
      </rPr>
      <t xml:space="preserve">powiats: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</si>
  <si>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Registered unemployed persons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</si>
  <si>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of grand total number </t>
    </r>
  </si>
  <si>
    <r>
      <t xml:space="preserve">ogółem
</t>
    </r>
    <r>
      <rPr>
        <i/>
        <sz val="9"/>
        <color theme="1" tint="0.34998626667073579"/>
        <rFont val="Arial"/>
        <family val="2"/>
        <charset val="238"/>
      </rPr>
      <t xml:space="preserve">grand total </t>
    </r>
  </si>
  <si>
    <r>
      <t xml:space="preserve">kobiety
</t>
    </r>
    <r>
      <rPr>
        <i/>
        <sz val="9"/>
        <color theme="1" tint="0.34998626667073579"/>
        <rFont val="Arial"/>
        <family val="2"/>
        <charset val="238"/>
      </rPr>
      <t xml:space="preserve">females </t>
    </r>
  </si>
  <si>
    <r>
      <t xml:space="preserve">bez prawa do zasiłku 
</t>
    </r>
    <r>
      <rPr>
        <i/>
        <sz val="9"/>
        <color theme="1" tint="0.34998626667073579"/>
        <rFont val="Arial"/>
        <family val="2"/>
        <charset val="238"/>
      </rPr>
      <t xml:space="preserve">without benefit           rights </t>
    </r>
  </si>
  <si>
    <r>
      <t xml:space="preserve">dotychczas niepracujący </t>
    </r>
    <r>
      <rPr>
        <i/>
        <sz val="9"/>
        <color theme="1" tint="0.34998626667073579"/>
        <rFont val="Arial"/>
        <family val="2"/>
        <charset val="238"/>
      </rPr>
      <t xml:space="preserve">previously not employed </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</si>
  <si>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</si>
  <si>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indexed="63"/>
        <rFont val="Arial"/>
        <family val="2"/>
        <charset val="238"/>
      </rPr>
      <t xml:space="preserve">   </t>
    </r>
    <r>
      <rPr>
        <i/>
        <sz val="9"/>
        <color theme="1" tint="0.34998626667073579"/>
        <rFont val="Arial"/>
        <family val="2"/>
        <charset val="238"/>
      </rPr>
      <t>Registered unemployment        rate</t>
    </r>
    <r>
      <rPr>
        <i/>
        <vertAlign val="superscript"/>
        <sz val="9"/>
        <color theme="1" tint="0.34998626667073579"/>
        <rFont val="Arial"/>
        <family val="2"/>
        <charset val="238"/>
      </rPr>
      <t>a</t>
    </r>
    <r>
      <rPr>
        <i/>
        <sz val="9"/>
        <color theme="1" tint="0.34998626667073579"/>
        <rFont val="Arial"/>
        <family val="2"/>
        <charset val="238"/>
      </rPr>
      <t xml:space="preserve"> in %  </t>
    </r>
  </si>
  <si>
    <r>
      <t>Oferty pracy</t>
    </r>
    <r>
      <rPr>
        <i/>
        <vertAlign val="superscript"/>
        <sz val="9"/>
        <rFont val="Arial"/>
        <family val="2"/>
        <charset val="238"/>
      </rPr>
      <t xml:space="preserve">a  </t>
    </r>
    <r>
      <rPr>
        <i/>
        <vertAlign val="superscript"/>
        <sz val="9"/>
        <rFont val="Times New Roman"/>
        <family val="1"/>
        <charset val="238"/>
      </rPr>
      <t xml:space="preserve"> </t>
    </r>
    <r>
      <rPr>
        <sz val="9"/>
        <rFont val="Arial"/>
        <family val="2"/>
        <charset val="238"/>
      </rPr>
      <t xml:space="preserve">(zgłoszone w ciągu miesiąca)
</t>
    </r>
    <r>
      <rPr>
        <i/>
        <sz val="9"/>
        <color theme="1" tint="0.34998626667073579"/>
        <rFont val="Arial"/>
        <family val="2"/>
        <charset val="238"/>
      </rPr>
      <t>Job offers</t>
    </r>
    <r>
      <rPr>
        <i/>
        <vertAlign val="superscript"/>
        <sz val="9"/>
        <color theme="1" tint="0.34998626667073579"/>
        <rFont val="Arial"/>
        <family val="2"/>
        <charset val="238"/>
      </rPr>
      <t>a</t>
    </r>
    <r>
      <rPr>
        <i/>
        <sz val="9"/>
        <color theme="1" tint="0.34998626667073579"/>
        <rFont val="Arial"/>
        <family val="2"/>
        <charset val="238"/>
      </rPr>
      <t xml:space="preserve"> (declaring during a month)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</si>
  <si>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</si>
  <si>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rPr>
        <b/>
        <sz val="9"/>
        <rFont val="Arial"/>
        <family val="2"/>
        <charset val="238"/>
      </rPr>
      <t xml:space="preserve">Podregiony: </t>
    </r>
    <r>
      <rPr>
        <b/>
        <i/>
        <sz val="9"/>
        <rFont val="Arial"/>
        <family val="2"/>
        <charset val="238"/>
      </rPr>
      <t>  </t>
    </r>
    <r>
      <rPr>
        <i/>
        <sz val="9"/>
        <color theme="1" tint="0.34998626667073579"/>
        <rFont val="Arial"/>
        <family val="2"/>
        <charset val="238"/>
      </rPr>
      <t xml:space="preserve">Subregions: </t>
    </r>
  </si>
  <si>
    <r>
      <t>    powiaty:  </t>
    </r>
    <r>
      <rPr>
        <b/>
        <i/>
        <sz val="9"/>
        <rFont val="Arial"/>
        <family val="2"/>
        <charset val="238"/>
      </rPr>
      <t> </t>
    </r>
    <r>
      <rPr>
        <i/>
        <sz val="9"/>
        <color theme="1" tint="0.34998626667073579"/>
        <rFont val="Arial"/>
        <family val="2"/>
        <charset val="238"/>
      </rPr>
      <t xml:space="preserve">powiats: </t>
    </r>
  </si>
  <si>
    <r>
      <t>    powiaty:  </t>
    </r>
    <r>
      <rPr>
        <b/>
        <sz val="9"/>
        <color indexed="63"/>
        <rFont val="Arial"/>
        <family val="2"/>
        <charset val="238"/>
      </rPr>
      <t> </t>
    </r>
    <r>
      <rPr>
        <i/>
        <sz val="9"/>
        <color theme="1" tint="0.34998626667073579"/>
        <rFont val="Arial"/>
        <family val="2"/>
        <charset val="238"/>
      </rPr>
      <t xml:space="preserve">powiats: </t>
    </r>
  </si>
  <si>
    <r>
      <t xml:space="preserve">  a   </t>
    </r>
    <r>
      <rPr>
        <sz val="8"/>
        <rFont val="Arial"/>
        <family val="2"/>
        <charset val="238"/>
      </rPr>
      <t xml:space="preserve">Patrz wyjaśnienia metodologiczne pkt 4.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4.  </t>
    </r>
  </si>
  <si>
    <r>
      <t xml:space="preserve">  </t>
    </r>
    <r>
      <rPr>
        <sz val="8"/>
        <rFont val="Arial"/>
        <family val="2"/>
        <charset val="238"/>
      </rPr>
      <t xml:space="preserve">Ź r ó d ł o: dane Ministerstwa Rodziny, Pracy i Polityki Społecznej.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S o u r c e: data of the Ministry of Family, Labour and Social Policy. </t>
    </r>
  </si>
  <si>
    <r>
      <t xml:space="preserve">W wieku         </t>
    </r>
    <r>
      <rPr>
        <sz val="9"/>
        <color theme="1" tint="0.34998626667073579"/>
        <rFont val="Arial"/>
        <family val="2"/>
        <charset val="238"/>
      </rPr>
      <t xml:space="preserve"> </t>
    </r>
    <r>
      <rPr>
        <i/>
        <sz val="9"/>
        <color theme="1" tint="0.34998626667073579"/>
        <rFont val="Arial"/>
        <family val="2"/>
        <charset val="238"/>
      </rPr>
      <t xml:space="preserve">At age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</si>
  <si>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</si>
  <si>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poniżej 25 lat
</t>
    </r>
    <r>
      <rPr>
        <sz val="9"/>
        <color theme="1" tint="0.34998626667073579"/>
        <rFont val="Arial"/>
        <family val="2"/>
        <charset val="238"/>
      </rPr>
      <t xml:space="preserve"> </t>
    </r>
    <r>
      <rPr>
        <i/>
        <sz val="9"/>
        <color theme="1" tint="0.34998626667073579"/>
        <rFont val="Arial"/>
        <family val="2"/>
        <charset val="238"/>
      </rPr>
      <t xml:space="preserve">below 25 years </t>
    </r>
  </si>
  <si>
    <r>
      <t xml:space="preserve">55 lat i więcej
</t>
    </r>
    <r>
      <rPr>
        <i/>
        <sz val="9"/>
        <color theme="1" tint="0.34998626667073579"/>
        <rFont val="Arial"/>
        <family val="2"/>
        <charset val="238"/>
      </rPr>
      <t xml:space="preserve">55 years and more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</si>
  <si>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</si>
  <si>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b/>
        <i/>
        <sz val="9"/>
        <color indexed="63"/>
        <rFont val="Arial"/>
        <family val="2"/>
        <charset val="238"/>
      </rPr>
      <t> </t>
    </r>
    <r>
      <rPr>
        <i/>
        <sz val="9"/>
        <color theme="1" tint="0.34998626667073579"/>
        <rFont val="Arial"/>
        <family val="2"/>
        <charset val="238"/>
      </rPr>
      <t xml:space="preserve">powiats: </t>
    </r>
  </si>
  <si>
    <r>
      <t>    powiaty:  </t>
    </r>
    <r>
      <rPr>
        <b/>
        <sz val="9"/>
        <color theme="1" tint="0.34998626667073579"/>
        <rFont val="Arial"/>
        <family val="2"/>
        <charset val="238"/>
      </rPr>
      <t> </t>
    </r>
    <r>
      <rPr>
        <i/>
        <sz val="9"/>
        <color theme="1" tint="0.34998626667073579"/>
        <rFont val="Arial"/>
        <family val="2"/>
        <charset val="238"/>
      </rPr>
      <t xml:space="preserve">powiats: </t>
    </r>
  </si>
  <si>
    <r>
      <t>    powiaty:  </t>
    </r>
    <r>
      <rPr>
        <b/>
        <i/>
        <sz val="9"/>
        <color indexed="63"/>
        <rFont val="Arial"/>
        <family val="2"/>
        <charset val="238"/>
      </rPr>
      <t> </t>
    </r>
    <r>
      <rPr>
        <i/>
        <sz val="9"/>
        <color theme="1" tint="0.34998626667073579"/>
        <rFont val="Arial"/>
        <family val="2"/>
        <charset val="238"/>
      </rPr>
      <t>powiats:</t>
    </r>
    <r>
      <rPr>
        <i/>
        <sz val="9"/>
        <color indexed="63"/>
        <rFont val="Arial"/>
        <family val="2"/>
        <charset val="238"/>
      </rPr>
      <t xml:space="preserve"> </t>
    </r>
  </si>
  <si>
    <r>
      <t xml:space="preserve">  Ź r ó d ł o: dane Ministerstwa Rodziny,  Pracy i Polityki Społecznej.     </t>
    </r>
    <r>
      <rPr>
        <sz val="8"/>
        <color theme="1" tint="0.34998626667073579"/>
        <rFont val="Arial"/>
        <family val="2"/>
        <charset val="238"/>
      </rPr>
      <t xml:space="preserve">    </t>
    </r>
    <r>
      <rPr>
        <i/>
        <sz val="8"/>
        <color indexed="63"/>
        <rFont val="Arial"/>
        <family val="2"/>
        <charset val="238"/>
      </rPr>
      <t>S o u r c e: data of the Ministry of Family, Labour and Social Policy.</t>
    </r>
  </si>
  <si>
    <r>
      <t xml:space="preserve">Z wykształceniem         </t>
    </r>
    <r>
      <rPr>
        <sz val="9"/>
        <color theme="1" tint="0.34998626667073579"/>
        <rFont val="Arial"/>
        <family val="2"/>
        <charset val="238"/>
      </rPr>
      <t xml:space="preserve"> </t>
    </r>
    <r>
      <rPr>
        <i/>
        <sz val="9"/>
        <color theme="1" tint="0.34998626667073579"/>
        <rFont val="Arial"/>
        <family val="2"/>
        <charset val="238"/>
      </rPr>
      <t xml:space="preserve">With educational level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</si>
  <si>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</si>
  <si>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t xml:space="preserve">wyższym 
</t>
    </r>
    <r>
      <rPr>
        <i/>
        <sz val="9"/>
        <color theme="1" tint="0.34998626667073579"/>
        <rFont val="Arial"/>
        <family val="2"/>
        <charset val="238"/>
      </rPr>
      <t xml:space="preserve">tertiary </t>
    </r>
  </si>
  <si>
    <r>
      <t>średnim zawodowym</t>
    </r>
    <r>
      <rPr>
        <i/>
        <vertAlign val="superscript"/>
        <sz val="9"/>
        <rFont val="Arial"/>
        <family val="2"/>
        <charset val="238"/>
      </rPr>
      <t>a</t>
    </r>
    <r>
      <rPr>
        <vertAlign val="superscript"/>
        <sz val="9"/>
        <color indexed="63"/>
        <rFont val="Arial"/>
        <family val="2"/>
        <charset val="238"/>
      </rPr>
      <t xml:space="preserve"> </t>
    </r>
    <r>
      <rPr>
        <i/>
        <sz val="9"/>
        <color theme="1" tint="0.34998626667073579"/>
        <rFont val="Arial"/>
        <family val="2"/>
        <charset val="238"/>
      </rPr>
      <t>vocational secondary</t>
    </r>
    <r>
      <rPr>
        <i/>
        <vertAlign val="superscript"/>
        <sz val="9"/>
        <color theme="1" tint="0.34998626667073579"/>
        <rFont val="Arial"/>
        <family val="2"/>
        <charset val="238"/>
      </rPr>
      <t>a</t>
    </r>
    <r>
      <rPr>
        <vertAlign val="superscript"/>
        <sz val="9"/>
        <color theme="1" tint="0.34998626667073579"/>
        <rFont val="Arial"/>
        <family val="2"/>
        <charset val="238"/>
      </rPr>
      <t xml:space="preserve"> </t>
    </r>
  </si>
  <si>
    <r>
      <t xml:space="preserve">średnim ogólnokształcącym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</si>
  <si>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basic vocational </t>
    </r>
  </si>
  <si>
    <r>
      <t xml:space="preserve">gimnazjalnym, podstawowym 
i niepełnym podstawowym                       
</t>
    </r>
    <r>
      <rPr>
        <i/>
        <sz val="9"/>
        <color theme="1" tint="0.34998626667073579"/>
        <rFont val="Arial"/>
        <family val="2"/>
        <charset val="238"/>
      </rPr>
      <t xml:space="preserve">lower secondary, primary 
and incomplete primary </t>
    </r>
  </si>
  <si>
    <r>
      <t xml:space="preserve">    powiaty: </t>
    </r>
    <r>
      <rPr>
        <b/>
        <sz val="9"/>
        <color indexed="63"/>
        <rFont val="Arial"/>
        <family val="2"/>
        <charset val="238"/>
      </rPr>
      <t> </t>
    </r>
    <r>
      <rPr>
        <b/>
        <sz val="9"/>
        <color theme="1" tint="0.34998626667073579"/>
        <rFont val="Arial"/>
        <family val="2"/>
        <charset val="238"/>
      </rPr>
      <t> </t>
    </r>
    <r>
      <rPr>
        <i/>
        <sz val="9"/>
        <color theme="1" tint="0.34998626667073579"/>
        <rFont val="Arial"/>
        <family val="2"/>
        <charset val="238"/>
      </rPr>
      <t xml:space="preserve">powiats: </t>
    </r>
  </si>
  <si>
    <r>
      <t xml:space="preserve">  </t>
    </r>
    <r>
      <rPr>
        <i/>
        <sz val="8"/>
        <rFont val="Arial"/>
        <family val="2"/>
        <charset val="238"/>
      </rPr>
      <t>a</t>
    </r>
    <r>
      <rPr>
        <sz val="8"/>
        <rFont val="Arial"/>
        <family val="2"/>
        <charset val="238"/>
      </rPr>
      <t xml:space="preserve"> Łącznie z policealnym.     </t>
    </r>
    <r>
      <rPr>
        <sz val="8"/>
        <color theme="1" tint="0.34998626667073579"/>
        <rFont val="Arial"/>
        <family val="2"/>
        <charset val="238"/>
      </rPr>
      <t xml:space="preserve">    </t>
    </r>
    <r>
      <rPr>
        <i/>
        <sz val="8"/>
        <color indexed="63"/>
        <rFont val="Arial"/>
        <family val="2"/>
        <charset val="238"/>
      </rPr>
      <t xml:space="preserve"> a Including post-secondary education.</t>
    </r>
  </si>
  <si>
    <r>
      <t xml:space="preserve">  Ź r ó d ł o: dane Ministerstwa Rodziny, Pracy i Polityki Społecznej.     </t>
    </r>
    <r>
      <rPr>
        <sz val="8"/>
        <color theme="1" tint="0.34998626667073579"/>
        <rFont val="Arial"/>
        <family val="2"/>
        <charset val="238"/>
      </rPr>
      <t xml:space="preserve">   </t>
    </r>
    <r>
      <rPr>
        <i/>
        <sz val="8"/>
        <color theme="1" tint="0.34998626667073579"/>
        <rFont val="Arial"/>
        <family val="2"/>
        <charset val="238"/>
      </rPr>
      <t xml:space="preserve"> S o u r c e: data of the Ministry of Family,  Labour and Social Policy.</t>
    </r>
  </si>
  <si>
    <r>
      <t xml:space="preserve">                 DWELLINGS  COMPLETED</t>
    </r>
    <r>
      <rPr>
        <i/>
        <vertAlign val="superscript"/>
        <sz val="10"/>
        <color theme="1" tint="0.34998626667073579"/>
        <rFont val="Arial"/>
        <family val="2"/>
        <charset val="238"/>
      </rPr>
      <t>a</t>
    </r>
    <r>
      <rPr>
        <i/>
        <sz val="10"/>
        <color theme="1" tint="0.34998626667073579"/>
        <rFont val="Arial"/>
        <family val="2"/>
        <charset val="238"/>
      </rPr>
      <t xml:space="preserve">  IN  THE  PERIOD  I–VI  2018 </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</si>
  <si>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theme="1" tint="0.34998626667073579"/>
        <rFont val="Arial"/>
        <family val="2"/>
        <charset val="238"/>
      </rPr>
      <t xml:space="preserve"> corresponding period 
    of previous year = 100</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</si>
  <si>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</si>
  <si>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budownictwo indywidualne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private construction </t>
    </r>
  </si>
  <si>
    <r>
      <t>Powierzchnia użytkowa mieszkań 
w tys. m</t>
    </r>
    <r>
      <rPr>
        <i/>
        <vertAlign val="superscript"/>
        <sz val="9"/>
        <rFont val="Arial"/>
        <family val="2"/>
        <charset val="238"/>
      </rPr>
      <t xml:space="preserve">2
</t>
    </r>
    <r>
      <rPr>
        <i/>
        <sz val="9"/>
        <color theme="1" tint="0.34998626667073579"/>
        <rFont val="Arial"/>
        <family val="2"/>
        <charset val="238"/>
      </rPr>
      <t>Useful floor area
in m</t>
    </r>
    <r>
      <rPr>
        <i/>
        <vertAlign val="superscript"/>
        <sz val="9"/>
        <color theme="1" tint="0.34998626667073579"/>
        <rFont val="Arial"/>
        <family val="2"/>
        <charset val="238"/>
      </rPr>
      <t>2</t>
    </r>
    <r>
      <rPr>
        <i/>
        <sz val="9"/>
        <color theme="1" tint="0.34998626667073579"/>
        <rFont val="Arial"/>
        <family val="2"/>
        <charset val="238"/>
      </rPr>
      <t xml:space="preserve">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</si>
  <si>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</si>
  <si>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 xml:space="preserve">  </t>
    </r>
    <r>
      <rPr>
        <i/>
        <sz val="8"/>
        <rFont val="Arial"/>
        <family val="2"/>
        <charset val="238"/>
      </rPr>
      <t>a</t>
    </r>
    <r>
      <rPr>
        <sz val="8"/>
        <rFont val="Arial"/>
        <family val="2"/>
        <charset val="238"/>
      </rPr>
      <t xml:space="preserve"> Patrz wyjaśnienia metodologiczne pkt 21.      </t>
    </r>
    <r>
      <rPr>
        <sz val="8"/>
        <color theme="1" tint="0.34998626667073579"/>
        <rFont val="Arial"/>
        <family val="2"/>
        <charset val="238"/>
      </rPr>
      <t xml:space="preserve">     </t>
    </r>
    <r>
      <rPr>
        <i/>
        <sz val="8"/>
        <color indexed="63"/>
        <rFont val="Arial"/>
        <family val="2"/>
        <charset val="238"/>
      </rPr>
      <t>a  See methodological notes item 21.</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</si>
  <si>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</si>
  <si>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</si>
  <si>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 charakterze kryminalnym 
</t>
    </r>
    <r>
      <rPr>
        <i/>
        <sz val="9"/>
        <color theme="1" tint="0.34998626667073579"/>
        <rFont val="Arial"/>
        <family val="2"/>
        <charset val="238"/>
      </rPr>
      <t xml:space="preserve">criminal </t>
    </r>
  </si>
  <si>
    <r>
      <t>o charakterze gospodarczym</t>
    </r>
    <r>
      <rPr>
        <sz val="9"/>
        <color indexed="63"/>
        <rFont val="Arial"/>
        <family val="2"/>
        <charset val="238"/>
      </rPr>
      <t xml:space="preserve"> </t>
    </r>
    <r>
      <rPr>
        <i/>
        <sz val="9"/>
        <color theme="1" tint="0.34998626667073579"/>
        <rFont val="Arial"/>
        <family val="2"/>
        <charset val="238"/>
      </rPr>
      <t xml:space="preserve">commercial </t>
    </r>
  </si>
  <si>
    <r>
      <t xml:space="preserve">drogowe
</t>
    </r>
    <r>
      <rPr>
        <i/>
        <sz val="9"/>
        <color theme="1" tint="0.34998626667073579"/>
        <rFont val="Arial"/>
        <family val="2"/>
        <charset val="238"/>
      </rPr>
      <t xml:space="preserve">traffic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</si>
  <si>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</si>
  <si>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</si>
  <si>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xml:space="preserve">przeciwko mieniu </t>
    </r>
    <r>
      <rPr>
        <sz val="9"/>
        <color indexed="63"/>
        <rFont val="Arial"/>
        <family val="2"/>
        <charset val="238"/>
      </rPr>
      <t xml:space="preserve">  </t>
    </r>
    <r>
      <rPr>
        <i/>
        <sz val="9"/>
        <color theme="1" tint="0.34998626667073579"/>
        <rFont val="Arial"/>
        <family val="2"/>
        <charset val="238"/>
      </rPr>
      <t xml:space="preserve">against property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</si>
  <si>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</si>
  <si>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sz val="9"/>
        <color theme="1" tint="0.34998626667073579"/>
        <rFont val="Arial"/>
        <family val="2"/>
        <charset val="238"/>
      </rPr>
      <t> </t>
    </r>
    <r>
      <rPr>
        <i/>
        <sz val="9"/>
        <color theme="1" tint="0.34998626667073579"/>
        <rFont val="Arial"/>
        <family val="2"/>
        <charset val="238"/>
      </rPr>
      <t xml:space="preserve">powiats: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</si>
  <si>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(cont.)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</si>
  <si>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</si>
  <si>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</si>
  <si>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</si>
  <si>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powiats: </t>
    </r>
  </si>
  <si>
    <r>
      <t>    powiaty:  </t>
    </r>
    <r>
      <rPr>
        <i/>
        <sz val="9"/>
        <color indexed="63"/>
        <rFont val="Arial"/>
        <family val="2"/>
        <charset val="238"/>
      </rPr>
      <t> </t>
    </r>
    <r>
      <rPr>
        <i/>
        <sz val="9"/>
        <color theme="1" tint="0.34998626667073579"/>
        <rFont val="Arial"/>
        <family val="2"/>
        <charset val="238"/>
      </rPr>
      <t xml:space="preserve">powiats: </t>
    </r>
  </si>
  <si>
    <r>
      <t>                  RATES  OF  DETECTABILITY  OF  DELINQUENTS  OF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t>
    </r>
  </si>
  <si>
    <r>
      <t xml:space="preserve">Z liczby ogółem    </t>
    </r>
    <r>
      <rPr>
        <i/>
        <sz val="9"/>
        <color theme="1" tint="0.34998626667073579"/>
        <rFont val="Arial"/>
        <family val="2"/>
        <charset val="238"/>
      </rPr>
      <t xml:space="preserve"> Of total number</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</si>
  <si>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</si>
  <si>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Ogółem
</t>
    </r>
    <r>
      <rPr>
        <i/>
        <sz val="9"/>
        <color theme="1" tint="0.34998626667073579"/>
        <rFont val="Arial"/>
        <family val="2"/>
        <charset val="238"/>
      </rPr>
      <t xml:space="preserve">Total </t>
    </r>
  </si>
  <si>
    <r>
      <t>o charakterze kryminalnym</t>
    </r>
    <r>
      <rPr>
        <sz val="9"/>
        <color theme="1" tint="0.34998626667073579"/>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</si>
  <si>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</si>
  <si>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 xml:space="preserve">against life                and health </t>
    </r>
  </si>
  <si>
    <r>
      <t xml:space="preserve">przeciwko mieniu   </t>
    </r>
    <r>
      <rPr>
        <i/>
        <sz val="9"/>
        <color theme="1" tint="0.34998626667073579"/>
        <rFont val="Arial"/>
        <family val="2"/>
        <charset val="238"/>
      </rPr>
      <t>against property</t>
    </r>
    <r>
      <rPr>
        <i/>
        <sz val="9"/>
        <color indexed="63"/>
        <rFont val="Arial"/>
        <family val="2"/>
        <charset val="238"/>
      </rPr>
      <t xml:space="preserve"> </t>
    </r>
  </si>
  <si>
    <r>
      <rPr>
        <b/>
        <sz val="9"/>
        <rFont val="Arial"/>
        <family val="2"/>
        <charset val="238"/>
      </rPr>
      <t>Podregiony:</t>
    </r>
    <r>
      <rPr>
        <b/>
        <sz val="9"/>
        <color theme="1" tint="0.34998626667073579"/>
        <rFont val="Arial"/>
        <family val="2"/>
        <charset val="238"/>
      </rPr>
      <t xml:space="preserve"> </t>
    </r>
    <r>
      <rPr>
        <b/>
        <i/>
        <sz val="9"/>
        <color theme="1" tint="0.34998626667073579"/>
        <rFont val="Arial"/>
        <family val="2"/>
        <charset val="238"/>
      </rPr>
      <t>  </t>
    </r>
    <r>
      <rPr>
        <i/>
        <sz val="9"/>
        <color indexed="63"/>
        <rFont val="Arial"/>
        <family val="2"/>
        <charset val="238"/>
      </rPr>
      <t xml:space="preserve">Subregions: </t>
    </r>
  </si>
  <si>
    <r>
      <t xml:space="preserve">    powiaty: </t>
    </r>
    <r>
      <rPr>
        <b/>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</si>
  <si>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t>    powiaty:  </t>
    </r>
    <r>
      <rPr>
        <sz val="9"/>
        <rFont val="Arial"/>
        <family val="2"/>
        <charset val="238"/>
      </rPr>
      <t> </t>
    </r>
    <r>
      <rPr>
        <i/>
        <sz val="9"/>
        <color theme="1" tint="0.34998626667073579"/>
        <rFont val="Arial"/>
        <family val="2"/>
        <charset val="238"/>
      </rPr>
      <t xml:space="preserve">powiats: </t>
    </r>
  </si>
  <si>
    <r>
      <t xml:space="preserve">                RATES  OF  DETECTABILITY  OF  DELINQUENTS  IN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(cont.)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</si>
  <si>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 Of total number</t>
    </r>
  </si>
  <si>
    <r>
      <t xml:space="preserve">WYSZCZEGÓLNIENIE                                                      </t>
    </r>
    <r>
      <rPr>
        <sz val="9"/>
        <color theme="1" tint="0.34998626667073579"/>
        <rFont val="Arial"/>
        <family val="2"/>
        <charset val="238"/>
      </rPr>
      <t xml:space="preserve">  </t>
    </r>
    <r>
      <rPr>
        <i/>
        <sz val="9"/>
        <color indexed="63"/>
        <rFont val="Arial"/>
        <family val="2"/>
        <charset val="238"/>
      </rPr>
      <t xml:space="preserve">SPECIFICATION </t>
    </r>
  </si>
  <si>
    <r>
      <t>o charakterze kryminalnym</t>
    </r>
    <r>
      <rPr>
        <sz val="9"/>
        <color indexed="63"/>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</si>
  <si>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</si>
  <si>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against life                and health</t>
    </r>
    <r>
      <rPr>
        <i/>
        <sz val="9"/>
        <color indexed="63"/>
        <rFont val="Arial"/>
        <family val="2"/>
        <charset val="238"/>
      </rPr>
      <t xml:space="preserve"> </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</si>
  <si>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 powiats: </t>
    </r>
  </si>
  <si>
    <r>
      <t>    powiaty:  </t>
    </r>
    <r>
      <rPr>
        <i/>
        <sz val="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</si>
  <si>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</si>
  <si>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Wypadki drogowe 
</t>
    </r>
    <r>
      <rPr>
        <i/>
        <sz val="9"/>
        <color theme="1" tint="0.34998626667073579"/>
        <rFont val="Arial"/>
        <family val="2"/>
        <charset val="238"/>
      </rPr>
      <t xml:space="preserve">Road traffic accidents </t>
    </r>
  </si>
  <si>
    <r>
      <t xml:space="preserve">Ofiary wypadków
</t>
    </r>
    <r>
      <rPr>
        <i/>
        <sz val="9"/>
        <color theme="1" tint="0.34998626667073579"/>
        <rFont val="Arial"/>
        <family val="2"/>
        <charset val="238"/>
      </rPr>
      <t xml:space="preserve">Road traffic casualties </t>
    </r>
  </si>
  <si>
    <r>
      <t xml:space="preserve">zabici
</t>
    </r>
    <r>
      <rPr>
        <i/>
        <sz val="9"/>
        <color theme="1" tint="0.34998626667073579"/>
        <rFont val="Arial"/>
        <family val="2"/>
        <charset val="238"/>
      </rPr>
      <t xml:space="preserve">fatalities </t>
    </r>
  </si>
  <si>
    <r>
      <t xml:space="preserve">ranni
</t>
    </r>
    <r>
      <rPr>
        <i/>
        <sz val="9"/>
        <color theme="1" tint="0.34998626667073579"/>
        <rFont val="Arial"/>
        <family val="2"/>
        <charset val="238"/>
      </rPr>
      <t xml:space="preserve">injured </t>
    </r>
  </si>
  <si>
    <r>
      <t xml:space="preserve">Kolizje 
</t>
    </r>
    <r>
      <rPr>
        <i/>
        <sz val="9"/>
        <color theme="1" tint="0.34998626667073579"/>
        <rFont val="Arial"/>
        <family val="2"/>
        <charset val="238"/>
      </rPr>
      <t xml:space="preserve">Clashes </t>
    </r>
  </si>
  <si>
    <r>
      <rPr>
        <b/>
        <sz val="9"/>
        <rFont val="Arial"/>
        <family val="2"/>
        <charset val="238"/>
      </rPr>
      <t>Podregiony:</t>
    </r>
    <r>
      <rPr>
        <b/>
        <i/>
        <sz val="9"/>
        <rFont val="Arial"/>
        <family val="2"/>
        <charset val="238"/>
      </rPr>
      <t xml:space="preserve">   </t>
    </r>
    <r>
      <rPr>
        <i/>
        <sz val="9"/>
        <color theme="1" tint="0.34998626667073579"/>
        <rFont val="Arial"/>
        <family val="2"/>
        <charset val="238"/>
      </rPr>
      <t xml:space="preserve">Subregions: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</si>
  <si>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</si>
  <si>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</si>
  <si>
    <r>
      <t xml:space="preserve">Ogółem </t>
    </r>
    <r>
      <rPr>
        <i/>
        <sz val="9"/>
        <color theme="1" tint="0.34998626667073579"/>
        <rFont val="Arial"/>
        <family val="2"/>
        <charset val="238"/>
      </rPr>
      <t xml:space="preserve">Grand total </t>
    </r>
  </si>
  <si>
    <r>
      <t xml:space="preserve">Osoby prawne          i jednostki orga-          nizacyjne niemające osobo-       wości prawnej                        </t>
    </r>
    <r>
      <rPr>
        <i/>
        <sz val="9"/>
        <color theme="1" tint="0.34998626667073579"/>
        <rFont val="Arial"/>
        <family val="2"/>
        <charset val="238"/>
      </rPr>
      <t xml:space="preserve">Legal entities and organiza-     tional units without         legal </t>
    </r>
    <r>
      <rPr>
        <i/>
        <sz val="9"/>
        <color indexed="63"/>
        <rFont val="Arial"/>
        <family val="2"/>
        <charset val="238"/>
      </rPr>
      <t xml:space="preserve">personality </t>
    </r>
  </si>
  <si>
    <r>
      <t xml:space="preserve">przedsię-biorstwa państwowe </t>
    </r>
    <r>
      <rPr>
        <i/>
        <sz val="9"/>
        <color theme="1" tint="0.34998626667073579"/>
        <rFont val="Arial"/>
        <family val="2"/>
        <charset val="238"/>
      </rPr>
      <t>state         owned enterprises</t>
    </r>
    <r>
      <rPr>
        <i/>
        <sz val="9"/>
        <color indexed="63"/>
        <rFont val="Arial"/>
        <family val="2"/>
        <charset val="238"/>
      </rPr>
      <t xml:space="preserve"> </t>
    </r>
  </si>
  <si>
    <r>
      <t>spół-        dzielnie</t>
    </r>
    <r>
      <rPr>
        <sz val="9"/>
        <color indexed="63"/>
        <rFont val="Arial"/>
        <family val="2"/>
        <charset val="238"/>
      </rPr>
      <t xml:space="preserv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</si>
  <si>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comme-      rcial companies</t>
    </r>
    <r>
      <rPr>
        <sz val="9"/>
        <color theme="1" tint="0.34998626667073579"/>
        <rFont val="Arial"/>
        <family val="2"/>
        <charset val="238"/>
      </rPr>
      <t xml:space="preserve"> </t>
    </r>
  </si>
  <si>
    <r>
      <t xml:space="preserve">                          z udziałem kapitału     zagranicz-nego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with         foreign capital participation</t>
    </r>
    <r>
      <rPr>
        <i/>
        <sz val="9"/>
        <color indexed="63"/>
        <rFont val="Arial"/>
        <family val="2"/>
        <charset val="238"/>
      </rPr>
      <t xml:space="preserve">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</si>
  <si>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indexed="63"/>
        <rFont val="Arial"/>
        <family val="2"/>
        <charset val="238"/>
      </rPr>
      <t xml:space="preserve"> </t>
    </r>
  </si>
  <si>
    <r>
      <t xml:space="preserve">Osoby fizyczne prowa-        dzące działalność gospo-       darczą </t>
    </r>
    <r>
      <rPr>
        <i/>
        <vertAlign val="superscript"/>
        <sz val="9"/>
        <rFont val="Arial"/>
        <family val="2"/>
        <charset val="238"/>
      </rPr>
      <t xml:space="preserve">                                                                                                                                                                                                                                                                                                                                                                         </t>
    </r>
    <r>
      <rPr>
        <i/>
        <sz val="9"/>
        <color theme="1" tint="0.34998626667073579"/>
        <rFont val="Arial"/>
        <family val="2"/>
        <charset val="238"/>
      </rPr>
      <t xml:space="preserve">Natural persons conducting economic activity </t>
    </r>
    <r>
      <rPr>
        <i/>
        <sz val="9"/>
        <color indexed="63"/>
        <rFont val="Arial"/>
        <family val="2"/>
        <charset val="238"/>
      </rPr>
      <t xml:space="preserve"> </t>
    </r>
  </si>
  <si>
    <r>
      <t xml:space="preserve">rolnictwo, leśnictwo, łowiectwo     
i rybactwo </t>
    </r>
    <r>
      <rPr>
        <i/>
        <sz val="9"/>
        <color theme="1" tint="0.34998626667073579"/>
        <rFont val="Arial"/>
        <family val="2"/>
        <charset val="238"/>
      </rPr>
      <t>agriculture, forestry      and            fishing</t>
    </r>
  </si>
  <si>
    <r>
      <t>    powiaty:  </t>
    </r>
    <r>
      <rPr>
        <sz val="9"/>
        <color indexed="63"/>
        <rFont val="Arial"/>
        <family val="2"/>
        <charset val="238"/>
      </rPr>
      <t> </t>
    </r>
    <r>
      <rPr>
        <i/>
        <sz val="9"/>
        <color theme="1" tint="0.34998626667073579"/>
        <rFont val="Arial"/>
        <family val="2"/>
        <charset val="238"/>
      </rPr>
      <t xml:space="preserve">powiats: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</si>
  <si>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  (cont.)</t>
    </r>
  </si>
  <si>
    <r>
      <t xml:space="preserve">Osoby prawne               i jednostki organiza-cyjne niemające osobowości prawnej                                  </t>
    </r>
    <r>
      <rPr>
        <i/>
        <sz val="9"/>
        <color theme="1" tint="0.34998626667073579"/>
        <rFont val="Arial"/>
        <family val="2"/>
        <charset val="238"/>
      </rPr>
      <t>Legal entities and organiza-     tional units without         legal personalit</t>
    </r>
    <r>
      <rPr>
        <i/>
        <sz val="9"/>
        <color indexed="63"/>
        <rFont val="Arial"/>
        <family val="2"/>
        <charset val="238"/>
      </rPr>
      <t xml:space="preserve">y </t>
    </r>
  </si>
  <si>
    <r>
      <t xml:space="preserve">przedsię-biorstwa państwowe           </t>
    </r>
    <r>
      <rPr>
        <i/>
        <sz val="9"/>
        <color theme="1" tint="0.34998626667073579"/>
        <rFont val="Arial"/>
        <family val="2"/>
        <charset val="238"/>
      </rPr>
      <t xml:space="preserve">state         owned enterprises </t>
    </r>
  </si>
  <si>
    <r>
      <t xml:space="preserve">spół-        dzielnie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</si>
  <si>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 xml:space="preserve">commercial companies </t>
    </r>
  </si>
  <si>
    <r>
      <t xml:space="preserve">z udziałem kapitału     zagranicz-nego           </t>
    </r>
    <r>
      <rPr>
        <i/>
        <sz val="9"/>
        <rFont val="Arial"/>
        <family val="2"/>
        <charset val="238"/>
      </rPr>
      <t xml:space="preserve">  </t>
    </r>
    <r>
      <rPr>
        <i/>
        <sz val="9"/>
        <color theme="1" tint="0.34998626667073579"/>
        <rFont val="Arial"/>
        <family val="2"/>
        <charset val="238"/>
      </rPr>
      <t xml:space="preserve">with         foreign capital participa-      tion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</si>
  <si>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theme="1" tint="0.34998626667073579"/>
        <rFont val="Arial"/>
        <family val="2"/>
        <charset val="238"/>
      </rPr>
      <t xml:space="preserve"> </t>
    </r>
  </si>
  <si>
    <r>
      <t xml:space="preserve">Osoby fizyczne prowa-        dzące działalność gospo-       darczą                                                                                                                                                                                                                                                                                                                                                      </t>
    </r>
    <r>
      <rPr>
        <sz val="9"/>
        <color indexed="63"/>
        <rFont val="Arial"/>
        <family val="2"/>
        <charset val="238"/>
      </rPr>
      <t xml:space="preserve">                    </t>
    </r>
    <r>
      <rPr>
        <i/>
        <sz val="9"/>
        <color theme="1" tint="0.34998626667073579"/>
        <rFont val="Arial"/>
        <family val="2"/>
        <charset val="238"/>
      </rPr>
      <t>Natural persons conducting economic activit</t>
    </r>
    <r>
      <rPr>
        <i/>
        <sz val="9"/>
        <color indexed="63"/>
        <rFont val="Arial"/>
        <family val="2"/>
        <charset val="238"/>
      </rPr>
      <t xml:space="preserve">y  </t>
    </r>
  </si>
  <si>
    <r>
      <t xml:space="preserve">rolnictwo, leśnictwo, łowiectwo     
i rybactwo </t>
    </r>
    <r>
      <rPr>
        <i/>
        <sz val="9"/>
        <color theme="1" tint="0.34998626667073579"/>
        <rFont val="Arial"/>
        <family val="2"/>
        <charset val="238"/>
      </rPr>
      <t>agricul-      ture,               forestry      and fishing</t>
    </r>
  </si>
  <si>
    <r>
      <t xml:space="preserve">    powiaty: </t>
    </r>
    <r>
      <rPr>
        <b/>
        <sz val="9"/>
        <color theme="1" tint="0.34998626667073579"/>
        <rFont val="Arial"/>
        <family val="2"/>
        <charset val="238"/>
      </rPr>
      <t> </t>
    </r>
    <r>
      <rPr>
        <i/>
        <sz val="9"/>
        <color theme="1" tint="0.34998626667073579"/>
        <rFont val="Arial"/>
        <family val="2"/>
        <charset val="238"/>
      </rPr>
      <t xml:space="preserve"> powiats: </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</si>
  <si>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</si>
  <si>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  przemysł</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c</t>
    </r>
    <r>
      <rPr>
        <i/>
        <sz val="9"/>
        <color indexed="63"/>
        <rFont val="Arial"/>
        <family val="2"/>
        <charset val="238"/>
      </rPr>
      <t xml:space="preserve">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</si>
  <si>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</si>
  <si>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 xml:space="preserve">construction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</si>
  <si>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</si>
  <si>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r>
      <rPr>
        <i/>
        <sz val="9"/>
        <color indexed="63"/>
        <rFont val="Arial"/>
        <family val="2"/>
        <charset val="238"/>
      </rPr>
      <t xml:space="preserve">      </t>
    </r>
  </si>
  <si>
    <r>
      <t>zakwate-rowanie          i gastro-nomia</t>
    </r>
    <r>
      <rPr>
        <vertAlign val="superscript"/>
        <sz val="9"/>
        <rFont val="Czcionka tekstu podstawowego"/>
        <charset val="238"/>
      </rPr>
      <t>∆</t>
    </r>
    <r>
      <rPr>
        <vertAlign val="superscript"/>
        <sz val="9"/>
        <color indexed="63"/>
        <rFont val="Czcionka tekstu podstawowego"/>
        <charset val="238"/>
      </rPr>
      <t xml:space="preserve"> </t>
    </r>
    <r>
      <rPr>
        <i/>
        <sz val="9"/>
        <color theme="1" tint="0.34998626667073579"/>
        <rFont val="Czcionka tekstu podstawowego"/>
        <charset val="238"/>
      </rPr>
      <t>accommo-dation       and        catering</t>
    </r>
    <r>
      <rPr>
        <i/>
        <vertAlign val="superscript"/>
        <sz val="9"/>
        <color theme="1" tint="0.34998626667073579"/>
        <rFont val="Czcionka tekstu podstawowego"/>
        <charset val="238"/>
      </rPr>
      <t>∆</t>
    </r>
  </si>
  <si>
    <r>
      <t xml:space="preserve">informacja      i komuni-kacja </t>
    </r>
    <r>
      <rPr>
        <i/>
        <sz val="9"/>
        <color theme="1" tint="0.34998626667073579"/>
        <rFont val="Arial"/>
        <family val="2"/>
        <charset val="238"/>
      </rPr>
      <t>informa-    tion and comm</t>
    </r>
    <r>
      <rPr>
        <i/>
        <sz val="9"/>
        <color indexed="63"/>
        <rFont val="Arial"/>
        <family val="2"/>
        <charset val="238"/>
      </rPr>
      <t>u-nication</t>
    </r>
  </si>
  <si>
    <r>
      <t xml:space="preserve">działalność finansowa       i ubezpie-czeniowa </t>
    </r>
    <r>
      <rPr>
        <i/>
        <sz val="9"/>
        <color theme="1" tint="0.34998626667073579"/>
        <rFont val="Arial"/>
        <family val="2"/>
        <charset val="238"/>
      </rPr>
      <t>financial and insurance activities</t>
    </r>
  </si>
  <si>
    <r>
      <t>obsługa rynku nierucho-   mości</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</si>
  <si>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działalność profesjo-nalna, naukowa       i techniczna</t>
    </r>
    <r>
      <rPr>
        <sz val="9"/>
        <color indexed="63"/>
        <rFont val="Czcionka tekstu podstawowego"/>
        <charset val="238"/>
      </rPr>
      <t xml:space="preserve">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</si>
  <si>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sz val="9"/>
        <rFont val="Czcionka tekstu podstawowego"/>
        <charset val="238"/>
      </rPr>
      <t xml:space="preserve">      </t>
    </r>
    <r>
      <rPr>
        <sz val="9"/>
        <color indexed="63"/>
        <rFont val="Czcionka tekstu podstawowego"/>
        <charset val="238"/>
      </rPr>
      <t xml:space="preserve">  </t>
    </r>
    <r>
      <rPr>
        <i/>
        <sz val="9"/>
        <color theme="1" tint="0.34998626667073579"/>
        <rFont val="Czcionka tekstu podstawowego"/>
        <charset val="238"/>
      </rPr>
      <t>admini-      strative      and         support service activities</t>
    </r>
  </si>
  <si>
    <r>
      <t>działalność związana      z kulturą, rozrywką            i rekreacją</t>
    </r>
    <r>
      <rPr>
        <sz val="9"/>
        <color indexed="63"/>
        <rFont val="Czcionka tekstu podstawowego"/>
        <charset val="238"/>
      </rPr>
      <t xml:space="preserve"> </t>
    </r>
    <r>
      <rPr>
        <i/>
        <sz val="9"/>
        <color theme="1" tint="0.34998626667073579"/>
        <rFont val="Czcionka tekstu podstawowego"/>
        <charset val="238"/>
      </rPr>
      <t>arts, enter-tainment and recreation</t>
    </r>
  </si>
  <si>
    <r>
      <t xml:space="preserve">    powiaty: </t>
    </r>
    <r>
      <rPr>
        <b/>
        <sz val="9"/>
        <color theme="1" tint="0.34998626667073579"/>
        <rFont val="Arial"/>
        <family val="2"/>
        <charset val="238"/>
      </rPr>
      <t> </t>
    </r>
    <r>
      <rPr>
        <sz val="9"/>
        <color theme="1" tint="0.34998626667073579"/>
        <rFont val="Arial"/>
        <family val="2"/>
        <charset val="238"/>
      </rPr>
      <t> </t>
    </r>
    <r>
      <rPr>
        <i/>
        <sz val="9"/>
        <color theme="1" tint="0.34998626667073579"/>
        <rFont val="Arial"/>
        <family val="2"/>
        <charset val="238"/>
      </rPr>
      <t xml:space="preserve">powiats: </t>
    </r>
  </si>
  <si>
    <r>
      <t>przemysł</t>
    </r>
    <r>
      <rPr>
        <i/>
        <vertAlign val="superscript"/>
        <sz val="9"/>
        <rFont val="Arial"/>
        <family val="2"/>
        <charset val="238"/>
      </rPr>
      <t>c</t>
    </r>
    <r>
      <rPr>
        <sz val="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</si>
  <si>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</si>
  <si>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</si>
  <si>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</si>
  <si>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transpor-tation and storage  </t>
    </r>
    <r>
      <rPr>
        <i/>
        <sz val="9"/>
        <color indexed="63"/>
        <rFont val="Arial"/>
        <family val="2"/>
        <charset val="238"/>
      </rPr>
      <t xml:space="preserve">    </t>
    </r>
  </si>
  <si>
    <r>
      <t>zakwate-rowanie          i gastro-nomia</t>
    </r>
    <r>
      <rPr>
        <vertAlign val="superscript"/>
        <sz val="9"/>
        <rFont val="Czcionka tekstu podstawowego"/>
        <charset val="238"/>
      </rPr>
      <t xml:space="preserve"> ∆ </t>
    </r>
    <r>
      <rPr>
        <i/>
        <sz val="9"/>
        <color theme="1" tint="0.34998626667073579"/>
        <rFont val="Czcionka tekstu podstawowego"/>
        <charset val="238"/>
      </rPr>
      <t>accommo-dation       and        catering</t>
    </r>
    <r>
      <rPr>
        <i/>
        <vertAlign val="superscript"/>
        <sz val="9"/>
        <color indexed="63"/>
        <rFont val="Czcionka tekstu podstawowego"/>
        <charset val="238"/>
      </rPr>
      <t>∆</t>
    </r>
  </si>
  <si>
    <r>
      <t>informacja     i komuni-kacja</t>
    </r>
    <r>
      <rPr>
        <sz val="9"/>
        <color indexed="63"/>
        <rFont val="Arial"/>
        <family val="2"/>
        <charset val="238"/>
      </rPr>
      <t xml:space="preserve"> </t>
    </r>
    <r>
      <rPr>
        <i/>
        <sz val="9"/>
        <color theme="1" tint="0.34998626667073579"/>
        <rFont val="Arial"/>
        <family val="2"/>
        <charset val="238"/>
      </rPr>
      <t>informa-    tion and commu-nication</t>
    </r>
  </si>
  <si>
    <r>
      <t xml:space="preserve">działalność finansowa     i ubezpie-czeniowa </t>
    </r>
    <r>
      <rPr>
        <i/>
        <sz val="9"/>
        <color theme="1" tint="0.34998626667073579"/>
        <rFont val="Arial"/>
        <family val="2"/>
        <charset val="238"/>
      </rPr>
      <t>financial and insurance activities</t>
    </r>
  </si>
  <si>
    <r>
      <t xml:space="preserve">obsługa rynku nierucho-   mości </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</si>
  <si>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 xml:space="preserve">działalność profesjo-nalna, naukowa         i techniczna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</si>
  <si>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vertAlign val="superscript"/>
        <sz val="9"/>
        <color indexed="63"/>
        <rFont val="Czcionka tekstu podstawowego"/>
        <charset val="238"/>
      </rPr>
      <t xml:space="preserve">     </t>
    </r>
    <r>
      <rPr>
        <i/>
        <sz val="9"/>
        <color theme="1" tint="0.34998626667073579"/>
        <rFont val="Czcionka tekstu podstawowego"/>
        <charset val="238"/>
      </rPr>
      <t>admini-      strative      and         support service activities</t>
    </r>
  </si>
  <si>
    <r>
      <t xml:space="preserve">działal-     ność związana      z kulturą, rozrywką         i rekreacją </t>
    </r>
    <r>
      <rPr>
        <i/>
        <sz val="9"/>
        <color theme="1" tint="0.34998626667073579"/>
        <rFont val="Czcionka tekstu podstawowego"/>
        <charset val="238"/>
      </rPr>
      <t>arts, enter-tainment and recreation</t>
    </r>
  </si>
  <si>
    <r>
      <t>   </t>
    </r>
    <r>
      <rPr>
        <b/>
        <sz val="9"/>
        <rFont val="Arial"/>
        <family val="2"/>
        <charset val="238"/>
      </rPr>
      <t xml:space="preserve"> powiaty: </t>
    </r>
    <r>
      <rPr>
        <i/>
        <sz val="9"/>
        <rFont val="Arial"/>
        <family val="2"/>
        <charset val="238"/>
      </rPr>
      <t> </t>
    </r>
    <r>
      <rPr>
        <i/>
        <sz val="9"/>
        <color theme="1" tint="0.34998626667073579"/>
        <rFont val="Arial"/>
        <family val="2"/>
        <charset val="238"/>
      </rPr>
      <t xml:space="preserve"> powiats: </t>
    </r>
  </si>
  <si>
    <r>
      <t xml:space="preserve">Przeciętne miesięczne wynagrodzenia                                                                                                                              </t>
    </r>
    <r>
      <rPr>
        <i/>
        <sz val="9"/>
        <color theme="1" tint="0.34998626667073579"/>
        <rFont val="Arial"/>
        <family val="2"/>
        <charset val="238"/>
      </rPr>
      <t>Average monthly wages and salaries</t>
    </r>
    <r>
      <rPr>
        <i/>
        <sz val="9"/>
        <color indexed="63"/>
        <rFont val="Arial"/>
        <family val="2"/>
        <charset val="238"/>
      </rPr>
      <t xml:space="preserve">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</si>
  <si>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</si>
  <si>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</si>
  <si>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</si>
  <si>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</si>
  <si>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      </t>
    </r>
    <r>
      <rPr>
        <i/>
        <sz val="9"/>
        <color theme="1" tint="0.34998626667073579"/>
        <rFont val="Arial"/>
        <family val="2"/>
        <charset val="238"/>
      </rPr>
      <t xml:space="preserve">corresponding period   </t>
    </r>
  </si>
  <si>
    <r>
      <t>towarów i usług konsumpcyjnych</t>
    </r>
    <r>
      <rPr>
        <i/>
        <vertAlign val="superscript"/>
        <sz val="9"/>
        <rFont val="Arial"/>
        <family val="2"/>
        <charset val="238"/>
      </rPr>
      <t xml:space="preserve">a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of consumer goods                             and services</t>
    </r>
    <r>
      <rPr>
        <i/>
        <vertAlign val="superscript"/>
        <sz val="9"/>
        <color theme="1" tint="0.34998626667073579"/>
        <rFont val="Arial"/>
        <family val="2"/>
        <charset val="238"/>
      </rPr>
      <t>a</t>
    </r>
    <r>
      <rPr>
        <i/>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</si>
  <si>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</si>
  <si>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Wskaźnik cen                                                                                                                                                                                                                                      </t>
    </r>
    <r>
      <rPr>
        <sz val="9"/>
        <color indexed="63"/>
        <rFont val="Arial"/>
        <family val="2"/>
        <charset val="238"/>
      </rPr>
      <t xml:space="preserve">    </t>
    </r>
    <r>
      <rPr>
        <i/>
        <sz val="9"/>
        <color theme="1" tint="0.34998626667073579"/>
        <rFont val="Arial"/>
        <family val="2"/>
        <charset val="238"/>
      </rPr>
      <t xml:space="preserve">Price indices </t>
    </r>
  </si>
  <si>
    <r>
      <t>produkcji sprzedanej przemysłu</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of sold production of industry</t>
    </r>
    <r>
      <rPr>
        <i/>
        <vertAlign val="superscript"/>
        <sz val="9"/>
        <color theme="1" tint="0.34998626667073579"/>
        <rFont val="Arial"/>
        <family val="2"/>
        <charset val="238"/>
      </rPr>
      <t xml:space="preserve">b </t>
    </r>
  </si>
  <si>
    <r>
      <t xml:space="preserve">górnictwo i wydobywanie             </t>
    </r>
    <r>
      <rPr>
        <sz val="9"/>
        <color indexed="63"/>
        <rFont val="Arial"/>
        <family val="2"/>
        <charset val="238"/>
      </rPr>
      <t xml:space="preserve">   </t>
    </r>
    <r>
      <rPr>
        <i/>
        <sz val="9"/>
        <color theme="1" tint="0.34998626667073579"/>
        <rFont val="Arial"/>
        <family val="2"/>
        <charset val="238"/>
      </rPr>
      <t xml:space="preserve">mining and quarrying </t>
    </r>
  </si>
  <si>
    <r>
      <t>przetwórstwo przemysłowe</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manufacturing  </t>
    </r>
  </si>
  <si>
    <r>
      <t xml:space="preserve">OKRESY                                           </t>
    </r>
    <r>
      <rPr>
        <i/>
        <sz val="9"/>
        <color theme="1" tint="0.34998626667073579"/>
        <rFont val="Arial"/>
        <family val="2"/>
        <charset val="238"/>
      </rPr>
      <t xml:space="preserve">PERIODS </t>
    </r>
  </si>
  <si>
    <r>
      <t xml:space="preserve">Wskaźnik cen  (dok.)                                                                                                                                                           </t>
    </r>
    <r>
      <rPr>
        <sz val="9"/>
        <color indexed="63"/>
        <rFont val="Arial"/>
        <family val="2"/>
        <charset val="238"/>
      </rPr>
      <t xml:space="preserve">        </t>
    </r>
    <r>
      <rPr>
        <i/>
        <sz val="9"/>
        <color theme="1" tint="0.34998626667073579"/>
        <rFont val="Arial"/>
        <family val="2"/>
        <charset val="238"/>
      </rPr>
      <t xml:space="preserve">Price indices  (cont.) </t>
    </r>
  </si>
  <si>
    <r>
      <t>produkcji sprzedanej przemysłu</t>
    </r>
    <r>
      <rPr>
        <i/>
        <vertAlign val="superscript"/>
        <sz val="9"/>
        <rFont val="Arial"/>
        <family val="2"/>
        <charset val="238"/>
      </rPr>
      <t xml:space="preserve">a </t>
    </r>
    <r>
      <rPr>
        <sz val="9"/>
        <rFont val="Arial"/>
        <family val="2"/>
        <charset val="238"/>
      </rPr>
      <t xml:space="preserve"> (dok.)                                                                  </t>
    </r>
    <r>
      <rPr>
        <i/>
        <sz val="9"/>
        <color theme="1" tint="0.34998626667073579"/>
        <rFont val="Arial"/>
        <family val="2"/>
        <charset val="238"/>
      </rPr>
      <t>of sold production of industry</t>
    </r>
    <r>
      <rPr>
        <i/>
        <vertAlign val="superscript"/>
        <sz val="9"/>
        <color theme="1" tint="0.34998626667073579"/>
        <rFont val="Arial"/>
        <family val="2"/>
        <charset val="238"/>
      </rPr>
      <t xml:space="preserve">a </t>
    </r>
    <r>
      <rPr>
        <i/>
        <sz val="9"/>
        <color theme="1" tint="0.3499862666707357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</si>
  <si>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</si>
  <si>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color theme="1" tint="0.34998626667073579"/>
        <rFont val="Arial"/>
        <family val="2"/>
        <charset val="238"/>
      </rPr>
      <t xml:space="preserve">water supply; sewerage, waste  management and remediation activities </t>
    </r>
  </si>
  <si>
    <r>
      <t>produkcji budowlano-                               -montażowej</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of construction          </t>
    </r>
    <r>
      <rPr>
        <i/>
        <sz val="9"/>
        <color indexed="63"/>
        <rFont val="Arial"/>
        <family val="2"/>
        <charset val="238"/>
      </rPr>
      <t xml:space="preserve">                               </t>
    </r>
    <r>
      <rPr>
        <i/>
        <sz val="9"/>
        <color theme="1" tint="0.34998626667073579"/>
        <rFont val="Arial"/>
        <family val="2"/>
        <charset val="238"/>
      </rPr>
      <t>and assembly production</t>
    </r>
    <r>
      <rPr>
        <i/>
        <vertAlign val="superscript"/>
        <sz val="9"/>
        <color theme="1" tint="0.34998626667073579"/>
        <rFont val="Arial"/>
        <family val="2"/>
        <charset val="238"/>
      </rPr>
      <t>a</t>
    </r>
  </si>
  <si>
    <r>
      <t xml:space="preserve">Średnia cena skupu         za 1 dt w zł                       (bez siewnego)      </t>
    </r>
    <r>
      <rPr>
        <sz val="9"/>
        <color indexed="63"/>
        <rFont val="Arial"/>
        <family val="2"/>
        <charset val="238"/>
      </rPr>
      <t xml:space="preserve">   </t>
    </r>
    <r>
      <rPr>
        <i/>
        <sz val="9"/>
        <color theme="1" tint="0.34998626667073579"/>
        <rFont val="Arial"/>
        <family val="2"/>
        <charset val="238"/>
      </rPr>
      <t xml:space="preserve">Average                  procurement price         per 1 dt in zl                 (excluding sowing      seed)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</si>
  <si>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</si>
  <si>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przemysłu</t>
    </r>
    <r>
      <rPr>
        <i/>
        <vertAlign val="superscript"/>
        <sz val="9"/>
        <rFont val="Arial"/>
        <family val="2"/>
        <charset val="238"/>
      </rPr>
      <t xml:space="preserve">d                                                                              </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d</t>
    </r>
    <r>
      <rPr>
        <i/>
        <sz val="9"/>
        <color theme="1" tint="0.34998626667073579"/>
        <rFont val="Arial"/>
        <family val="2"/>
        <charset val="238"/>
      </rPr>
      <t xml:space="preserve"> </t>
    </r>
  </si>
  <si>
    <r>
      <t>Produkcja sprzedana</t>
    </r>
    <r>
      <rPr>
        <i/>
        <vertAlign val="superscript"/>
        <sz val="9"/>
        <rFont val="Arial"/>
        <family val="2"/>
        <charset val="238"/>
      </rPr>
      <t>a</t>
    </r>
    <r>
      <rPr>
        <i/>
        <vertAlign val="superscript"/>
        <sz val="9"/>
        <rFont val="Times New Roman"/>
        <family val="1"/>
        <charset val="238"/>
      </rPr>
      <t xml:space="preserve">      </t>
    </r>
    <r>
      <rPr>
        <i/>
        <vertAlign val="superscript"/>
        <sz val="9"/>
        <color theme="1" tint="0.34998626667073579"/>
        <rFont val="Times New Roman"/>
        <family val="1"/>
        <charset val="238"/>
      </rPr>
      <t xml:space="preserve">    </t>
    </r>
    <r>
      <rPr>
        <i/>
        <sz val="9"/>
        <color theme="1" tint="0.34998626667073579"/>
        <rFont val="Arial"/>
        <family val="2"/>
        <charset val="238"/>
      </rPr>
      <t>Sold production</t>
    </r>
    <r>
      <rPr>
        <i/>
        <vertAlign val="superscript"/>
        <sz val="9"/>
        <color theme="1" tint="0.34998626667073579"/>
        <rFont val="Arial"/>
        <family val="2"/>
        <charset val="238"/>
      </rPr>
      <t>a</t>
    </r>
    <r>
      <rPr>
        <i/>
        <vertAlign val="superscript"/>
        <sz val="9"/>
        <color theme="1" tint="0.34998626667073579"/>
        <rFont val="Times New Roman"/>
        <family val="1"/>
        <charset val="238"/>
      </rPr>
      <t xml:space="preserve"> </t>
    </r>
  </si>
  <si>
    <r>
      <t xml:space="preserve">budowlano-montażowej </t>
    </r>
    <r>
      <rPr>
        <i/>
        <vertAlign val="superscript"/>
        <sz val="9"/>
        <rFont val="Arial"/>
        <family val="2"/>
        <charset val="238"/>
      </rPr>
      <t xml:space="preserve">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 xml:space="preserve">construction and assembly </t>
    </r>
  </si>
  <si>
    <r>
      <t>Nakłady                           inwestycyjne</t>
    </r>
    <r>
      <rPr>
        <i/>
        <vertAlign val="superscript"/>
        <sz val="9"/>
        <rFont val="Arial"/>
        <family val="2"/>
        <charset val="238"/>
      </rPr>
      <t>bc</t>
    </r>
    <r>
      <rPr>
        <i/>
        <vertAlign val="superscript"/>
        <sz val="9"/>
        <color indexed="63"/>
        <rFont val="Arial"/>
        <family val="2"/>
        <charset val="238"/>
      </rPr>
      <t xml:space="preserve"> </t>
    </r>
    <r>
      <rPr>
        <i/>
        <sz val="9"/>
        <color theme="1" tint="0.34998626667073579"/>
        <rFont val="Arial"/>
        <family val="2"/>
        <charset val="238"/>
      </rPr>
      <t>Investment           outlays</t>
    </r>
    <r>
      <rPr>
        <i/>
        <vertAlign val="superscript"/>
        <sz val="9"/>
        <color theme="1" tint="0.34998626667073579"/>
        <rFont val="Arial"/>
        <family val="2"/>
        <charset val="238"/>
      </rPr>
      <t>bc</t>
    </r>
    <r>
      <rPr>
        <i/>
        <sz val="9"/>
        <color theme="1" tint="0.3499862666707357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</si>
  <si>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sz val="9"/>
        <color indexed="63"/>
        <rFont val="Arial"/>
        <family val="2"/>
        <charset val="238"/>
      </rPr>
      <t xml:space="preserve">   </t>
    </r>
    <r>
      <rPr>
        <i/>
        <sz val="9"/>
        <color theme="1" tint="0.34998626667073579"/>
        <rFont val="Arial"/>
        <family val="2"/>
        <charset val="238"/>
      </rPr>
      <t>State budget                        in balance</t>
    </r>
    <r>
      <rPr>
        <i/>
        <vertAlign val="superscript"/>
        <sz val="9"/>
        <color theme="1" tint="0.34998626667073579"/>
        <rFont val="Arial"/>
        <family val="2"/>
        <charset val="238"/>
      </rPr>
      <t>b</t>
    </r>
    <r>
      <rPr>
        <i/>
        <sz val="9"/>
        <color theme="1" tint="0.34998626667073579"/>
        <rFont val="Arial"/>
        <family val="2"/>
        <charset val="238"/>
      </rPr>
      <t xml:space="preserve">                        in mln zl </t>
    </r>
  </si>
  <si>
    <r>
      <t>WOJEWÓDZTWA</t>
    </r>
    <r>
      <rPr>
        <sz val="9"/>
        <color indexed="63"/>
        <rFont val="Arial"/>
        <family val="2"/>
        <charset val="238"/>
      </rPr>
      <t xml:space="preserve"> </t>
    </r>
    <r>
      <rPr>
        <i/>
        <sz val="9"/>
        <color theme="1" tint="0.34998626667073579"/>
        <rFont val="Arial"/>
        <family val="2"/>
        <charset val="238"/>
      </rPr>
      <t xml:space="preserve">VOIVODSHIPS </t>
    </r>
  </si>
  <si>
    <r>
      <t xml:space="preserve">ogółem
</t>
    </r>
    <r>
      <rPr>
        <i/>
        <sz val="9"/>
        <color theme="1" tint="0.34998626667073579"/>
        <rFont val="Arial"/>
        <family val="2"/>
        <charset val="238"/>
      </rPr>
      <t>grand 
total</t>
    </r>
  </si>
  <si>
    <r>
      <t>Ludność</t>
    </r>
    <r>
      <rPr>
        <vertAlign val="superscript"/>
        <sz val="9"/>
        <rFont val="Arial"/>
        <family val="2"/>
        <charset val="238"/>
      </rPr>
      <t>a</t>
    </r>
    <r>
      <rPr>
        <sz val="9"/>
        <rFont val="Arial"/>
        <family val="2"/>
        <charset val="238"/>
      </rPr>
      <t xml:space="preserve"> – stan w dniu 
31 XII 2017 r.
</t>
    </r>
    <r>
      <rPr>
        <i/>
        <sz val="9"/>
        <color theme="1" tint="0.34998626667073579"/>
        <rFont val="Arial"/>
        <family val="2"/>
        <charset val="238"/>
      </rPr>
      <t>Population</t>
    </r>
    <r>
      <rPr>
        <i/>
        <vertAlign val="superscript"/>
        <sz val="9"/>
        <color theme="1" tint="0.34998626667073579"/>
        <rFont val="Arial"/>
        <family val="2"/>
        <charset val="238"/>
      </rPr>
      <t>a</t>
    </r>
    <r>
      <rPr>
        <i/>
        <sz val="9"/>
        <color theme="1" tint="0.34998626667073579"/>
        <rFont val="Arial"/>
        <family val="2"/>
        <charset val="238"/>
      </rPr>
      <t xml:space="preserve"> – as of December
31, 2017</t>
    </r>
  </si>
  <si>
    <r>
      <t xml:space="preserve">miasta
</t>
    </r>
    <r>
      <rPr>
        <i/>
        <sz val="9"/>
        <color theme="1" tint="0.34998626667073579"/>
        <rFont val="Arial"/>
        <family val="2"/>
        <charset val="238"/>
      </rPr>
      <t>urban areas</t>
    </r>
  </si>
  <si>
    <r>
      <t xml:space="preserve">wieś
</t>
    </r>
    <r>
      <rPr>
        <i/>
        <sz val="9"/>
        <color theme="1" tint="0.34998626667073579"/>
        <rFont val="Arial"/>
        <family val="2"/>
        <charset val="238"/>
      </rPr>
      <t>rural
 areas</t>
    </r>
  </si>
  <si>
    <r>
      <t xml:space="preserve">małżeń-
stwa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</si>
  <si>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theme="1" tint="0.34998626667073579"/>
        <rFont val="Arial"/>
        <family val="2"/>
        <charset val="238"/>
      </rPr>
      <t>live births</t>
    </r>
  </si>
  <si>
    <r>
      <rPr>
        <sz val="9"/>
        <rFont val="Arial"/>
        <family val="2"/>
        <charset val="238"/>
      </rPr>
      <t>Ruch naturalny ludności</t>
    </r>
    <r>
      <rPr>
        <vertAlign val="superscript"/>
        <sz val="9"/>
        <rFont val="Arial"/>
        <family val="2"/>
        <charset val="238"/>
      </rPr>
      <t>a</t>
    </r>
    <r>
      <rPr>
        <sz val="9"/>
        <rFont val="Arial"/>
        <family val="2"/>
        <charset val="238"/>
      </rPr>
      <t xml:space="preserve"> w  2017 r.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Vital statistics</t>
    </r>
    <r>
      <rPr>
        <i/>
        <vertAlign val="superscript"/>
        <sz val="9"/>
        <color theme="1" tint="0.34998626667073579"/>
        <rFont val="Arial"/>
        <family val="2"/>
        <charset val="238"/>
      </rPr>
      <t>a</t>
    </r>
    <r>
      <rPr>
        <i/>
        <sz val="9"/>
        <color theme="1" tint="0.34998626667073579"/>
        <rFont val="Arial"/>
        <family val="2"/>
        <charset val="238"/>
      </rPr>
      <t xml:space="preserve"> in  2017</t>
    </r>
  </si>
  <si>
    <r>
      <t xml:space="preserve">zgony                                  </t>
    </r>
    <r>
      <rPr>
        <sz val="9"/>
        <color indexed="63"/>
        <rFont val="Arial"/>
        <family val="2"/>
        <charset val="238"/>
      </rPr>
      <t xml:space="preserve">    </t>
    </r>
    <r>
      <rPr>
        <i/>
        <sz val="9"/>
        <color theme="1" tint="0.34998626667073579"/>
        <rFont val="Arial"/>
        <family val="2"/>
        <charset val="238"/>
      </rPr>
      <t xml:space="preserve">deaths </t>
    </r>
  </si>
  <si>
    <r>
      <t>nie-      mowląt</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t>
    </r>
  </si>
  <si>
    <r>
      <t>przyrost naturalny</t>
    </r>
    <r>
      <rPr>
        <vertAlign val="superscript"/>
        <sz val="9"/>
        <rFont val="Arial"/>
        <family val="2"/>
        <charset val="238"/>
      </rPr>
      <t>b</t>
    </r>
    <r>
      <rPr>
        <sz val="9"/>
        <color indexed="63"/>
        <rFont val="Arial"/>
        <family val="2"/>
        <charset val="238"/>
      </rPr>
      <t xml:space="preserve"> </t>
    </r>
    <r>
      <rPr>
        <sz val="9"/>
        <color theme="1" tint="0.34998626667073579"/>
        <rFont val="Arial"/>
        <family val="2"/>
        <charset val="238"/>
      </rPr>
      <t>n</t>
    </r>
    <r>
      <rPr>
        <i/>
        <sz val="9"/>
        <color theme="1" tint="0.34998626667073579"/>
        <rFont val="Arial"/>
        <family val="2"/>
        <charset val="238"/>
      </rPr>
      <t>atural               increase</t>
    </r>
    <r>
      <rPr>
        <i/>
        <vertAlign val="superscript"/>
        <sz val="9"/>
        <color theme="1" tint="0.34998626667073579"/>
        <rFont val="Arial"/>
        <family val="2"/>
        <charset val="238"/>
      </rPr>
      <t>b</t>
    </r>
    <r>
      <rPr>
        <i/>
        <sz val="9"/>
        <color theme="1" tint="0.34998626667073579"/>
        <rFont val="Arial"/>
        <family val="2"/>
        <charset val="238"/>
      </rPr>
      <t xml:space="preserve"> </t>
    </r>
  </si>
  <si>
    <r>
      <t>małżeń-
stwa</t>
    </r>
    <r>
      <rPr>
        <sz val="9"/>
        <color indexed="63"/>
        <rFont val="Arial"/>
        <family val="2"/>
        <charset val="238"/>
      </rPr>
      <t xml:space="preserve">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</si>
  <si>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</si>
  <si>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d</t>
    </r>
    <r>
      <rPr>
        <i/>
        <sz val="9"/>
        <color theme="1" tint="0.34998626667073579"/>
        <rFont val="Arial"/>
        <family val="2"/>
        <charset val="238"/>
      </rPr>
      <t xml:space="preserve">eaths </t>
    </r>
  </si>
  <si>
    <r>
      <t>nie-          mowląt</t>
    </r>
    <r>
      <rPr>
        <i/>
        <vertAlign val="superscript"/>
        <sz val="9"/>
        <rFont val="Arial"/>
        <family val="2"/>
        <charset val="238"/>
      </rPr>
      <t xml:space="preserve">cd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</si>
  <si>
    <r>
      <t>przyrost naturalny</t>
    </r>
    <r>
      <rPr>
        <i/>
        <vertAlign val="superscript"/>
        <sz val="9"/>
        <rFont val="Arial"/>
        <family val="2"/>
        <charset val="238"/>
      </rPr>
      <t xml:space="preserve">b </t>
    </r>
    <r>
      <rPr>
        <i/>
        <sz val="9"/>
        <color theme="1" tint="0.34998626667073579"/>
        <rFont val="Arial"/>
        <family val="2"/>
        <charset val="238"/>
      </rPr>
      <t>natural               increase</t>
    </r>
    <r>
      <rPr>
        <i/>
        <vertAlign val="superscript"/>
        <sz val="9"/>
        <color theme="1" tint="0.34998626667073579"/>
        <rFont val="Arial"/>
        <family val="2"/>
        <charset val="238"/>
      </rPr>
      <t xml:space="preserve">b </t>
    </r>
  </si>
  <si>
    <r>
      <t xml:space="preserve">w tysiącach
</t>
    </r>
    <r>
      <rPr>
        <i/>
        <sz val="9"/>
        <color theme="1" tint="0.34998626667073579"/>
        <rFont val="Arial"/>
        <family val="2"/>
        <charset val="238"/>
      </rPr>
      <t>in thousand</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</si>
  <si>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</si>
  <si>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 xml:space="preserve">na 1000 ludności                                                                                 </t>
    </r>
    <r>
      <rPr>
        <sz val="9"/>
        <color indexed="63"/>
        <rFont val="Arial"/>
        <family val="2"/>
        <charset val="238"/>
      </rPr>
      <t xml:space="preserve">      </t>
    </r>
    <r>
      <rPr>
        <i/>
        <sz val="9"/>
        <color theme="1" tint="0.34998626667073579"/>
        <rFont val="Arial"/>
        <family val="2"/>
        <charset val="238"/>
      </rPr>
      <t>per 1000 population</t>
    </r>
  </si>
  <si>
    <r>
      <t xml:space="preserve">Bezrobotni zarejestrowani  – stan w końcu czerwcu 2018 r.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Registered unemployed persons – end of June 2018</t>
    </r>
  </si>
  <si>
    <r>
      <t xml:space="preserve">WOJEWÓDZTWA </t>
    </r>
    <r>
      <rPr>
        <i/>
        <sz val="9"/>
        <color theme="1" tint="0.34998626667073579"/>
        <rFont val="Arial"/>
        <family val="2"/>
        <charset val="238"/>
      </rPr>
      <t>VOIVODSHIPS</t>
    </r>
    <r>
      <rPr>
        <i/>
        <sz val="9"/>
        <color indexed="63"/>
        <rFont val="Arial"/>
        <family val="2"/>
        <charset val="238"/>
      </rPr>
      <t xml:space="preserve"> </t>
    </r>
  </si>
  <si>
    <r>
      <t xml:space="preserve">w tysiącach                                                                                   </t>
    </r>
    <r>
      <rPr>
        <sz val="9"/>
        <color indexed="63"/>
        <rFont val="Arial"/>
        <family val="2"/>
        <charset val="238"/>
      </rPr>
      <t xml:space="preserve">   </t>
    </r>
    <r>
      <rPr>
        <i/>
        <sz val="9"/>
        <color theme="1" tint="0.34998626667073579"/>
        <rFont val="Arial"/>
        <family val="2"/>
        <charset val="238"/>
      </rPr>
      <t xml:space="preserve">in thousand </t>
    </r>
  </si>
  <si>
    <r>
      <t>w % cywilnej ludności aktywnej zawodowo</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vertAlign val="superscript"/>
        <sz val="9"/>
        <color theme="1" tint="0.34998626667073579"/>
        <rFont val="Arial"/>
        <family val="2"/>
        <charset val="238"/>
      </rPr>
      <t xml:space="preserve">  </t>
    </r>
    <r>
      <rPr>
        <i/>
        <sz val="9"/>
        <color theme="1" tint="0.34998626667073579"/>
        <rFont val="Arial"/>
        <family val="2"/>
        <charset val="238"/>
      </rPr>
      <t>in % of civil economically active  population</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</si>
  <si>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Udział osób bez prawa
do zasiłku w ogólnej
liczbie bezrobotnych
w %
</t>
    </r>
    <r>
      <rPr>
        <i/>
        <sz val="9"/>
        <color theme="1" tint="0.34998626667073579"/>
        <rFont val="Arial"/>
        <family val="2"/>
        <charset val="238"/>
      </rPr>
      <t>Share of people
without the right to
benefits in the total
number of unemployed
in %</t>
    </r>
  </si>
  <si>
    <r>
      <t xml:space="preserve">Liczba zarejestro-wanych bezrobotnych na 1 ofertę pracy 
w czerwcu 2018 r.  
</t>
    </r>
    <r>
      <rPr>
        <i/>
        <sz val="9"/>
        <color theme="1" tint="0.34998626667073579"/>
        <rFont val="Arial"/>
        <family val="2"/>
        <charset val="238"/>
      </rPr>
      <t>Number of unemployed persons, registered per 1 job advertisemen</t>
    </r>
    <r>
      <rPr>
        <i/>
        <sz val="9"/>
        <color indexed="63"/>
        <rFont val="Arial"/>
        <family val="2"/>
        <charset val="238"/>
      </rPr>
      <t xml:space="preserve">t                  </t>
    </r>
    <r>
      <rPr>
        <i/>
        <sz val="9"/>
        <color theme="1" tint="0.34998626667073579"/>
        <rFont val="Arial"/>
        <family val="2"/>
        <charset val="238"/>
      </rPr>
      <t>– in June 2018</t>
    </r>
  </si>
  <si>
    <r>
      <t xml:space="preserve">Bezrobotni – w czerwcu 2018 r.                    </t>
    </r>
    <r>
      <rPr>
        <sz val="9"/>
        <color indexed="63"/>
        <rFont val="Arial"/>
        <family val="2"/>
        <charset val="238"/>
      </rPr>
      <t xml:space="preserve">         </t>
    </r>
    <r>
      <rPr>
        <i/>
        <sz val="9"/>
        <color theme="1" tint="0.34998626667073579"/>
        <rFont val="Arial"/>
        <family val="2"/>
        <charset val="238"/>
      </rPr>
      <t>Unemployed persons – in June 2018</t>
    </r>
  </si>
  <si>
    <r>
      <t xml:space="preserve"> nowo zarejestrowani           </t>
    </r>
    <r>
      <rPr>
        <sz val="9"/>
        <color theme="1" tint="0.34998626667073579"/>
        <rFont val="Arial"/>
        <family val="2"/>
        <charset val="238"/>
      </rPr>
      <t xml:space="preserve">   </t>
    </r>
    <r>
      <rPr>
        <i/>
        <sz val="9"/>
        <color theme="1" tint="0.34998626667073579"/>
        <rFont val="Arial"/>
        <family val="2"/>
        <charset val="238"/>
      </rPr>
      <t>newly registered</t>
    </r>
    <r>
      <rPr>
        <sz val="9"/>
        <color theme="1" tint="0.34998626667073579"/>
        <rFont val="Arial"/>
        <family val="2"/>
        <charset val="238"/>
      </rPr>
      <t xml:space="preserve"> </t>
    </r>
  </si>
  <si>
    <r>
      <t>wyrejestrowani</t>
    </r>
    <r>
      <rPr>
        <sz val="9"/>
        <color indexed="63"/>
        <rFont val="Arial"/>
        <family val="2"/>
        <charset val="238"/>
      </rPr>
      <t xml:space="preserve"> </t>
    </r>
    <r>
      <rPr>
        <i/>
        <sz val="9"/>
        <color theme="1" tint="0.34998626667073579"/>
        <rFont val="Arial"/>
        <family val="2"/>
        <charset val="238"/>
      </rPr>
      <t>removed from unemployment rol</t>
    </r>
    <r>
      <rPr>
        <i/>
        <sz val="9"/>
        <color indexed="63"/>
        <rFont val="Arial"/>
        <family val="2"/>
        <charset val="238"/>
      </rPr>
      <t>ls</t>
    </r>
  </si>
  <si>
    <r>
      <t xml:space="preserve">w tysiącach 
</t>
    </r>
    <r>
      <rPr>
        <i/>
        <sz val="9"/>
        <color theme="1" tint="0.34998626667073579"/>
        <rFont val="Arial"/>
        <family val="2"/>
        <charset val="238"/>
      </rPr>
      <t xml:space="preserve"> in thousand</t>
    </r>
  </si>
  <si>
    <r>
      <t xml:space="preserve">  a</t>
    </r>
    <r>
      <rPr>
        <i/>
        <sz val="8"/>
        <color theme="1" tint="0.34998626667073579"/>
        <rFont val="Times New Roman"/>
        <family val="1"/>
        <charset val="238"/>
      </rPr>
      <t xml:space="preserve">  </t>
    </r>
    <r>
      <rPr>
        <i/>
        <sz val="8"/>
        <color theme="1" tint="0.34998626667073579"/>
        <rFont val="Arial"/>
        <family val="2"/>
        <charset val="238"/>
      </rPr>
      <t xml:space="preserve">Estimated as of the end of each month. </t>
    </r>
  </si>
  <si>
    <r>
      <t xml:space="preserve">Ceny wybranych produktów rolnych i zwierząt gospodarskich uzyskiwane przez rolników na targowiskach – w czerwcu 2018 r.
</t>
    </r>
    <r>
      <rPr>
        <i/>
        <sz val="9"/>
        <color theme="1" tint="0.34998626667073579"/>
        <rFont val="Arial"/>
        <family val="2"/>
        <charset val="238"/>
      </rPr>
      <t>Marketplace prices of selected agricultural products and livestock – in June 2018</t>
    </r>
  </si>
  <si>
    <r>
      <t xml:space="preserve">WOJEWÓDZTWA                          </t>
    </r>
    <r>
      <rPr>
        <sz val="9"/>
        <color indexed="63"/>
        <rFont val="Arial"/>
        <family val="2"/>
        <charset val="238"/>
      </rPr>
      <t xml:space="preserve">      </t>
    </r>
    <r>
      <rPr>
        <i/>
        <sz val="9"/>
        <color theme="1" tint="0.34998626667073579"/>
        <rFont val="Arial"/>
        <family val="2"/>
        <charset val="238"/>
      </rPr>
      <t>VOIVODSHIPS</t>
    </r>
    <r>
      <rPr>
        <sz val="9"/>
        <color theme="1" tint="0.34998626667073579"/>
        <rFont val="Arial"/>
        <family val="2"/>
        <charset val="238"/>
      </rPr>
      <t xml:space="preserve"> </t>
    </r>
  </si>
  <si>
    <r>
      <t xml:space="preserve">ziarno pszenicy 
</t>
    </r>
    <r>
      <rPr>
        <i/>
        <sz val="9"/>
        <color theme="1" tint="0.34998626667073579"/>
        <rFont val="Arial"/>
        <family val="2"/>
        <charset val="238"/>
      </rPr>
      <t xml:space="preserve">wheat grain </t>
    </r>
  </si>
  <si>
    <r>
      <t xml:space="preserve">ziarno żyta                                       </t>
    </r>
    <r>
      <rPr>
        <sz val="9"/>
        <color indexed="63"/>
        <rFont val="Arial"/>
        <family val="2"/>
        <charset val="238"/>
      </rPr>
      <t xml:space="preserve">    </t>
    </r>
    <r>
      <rPr>
        <i/>
        <sz val="9"/>
        <color theme="1" tint="0.34998626667073579"/>
        <rFont val="Arial"/>
        <family val="2"/>
        <charset val="238"/>
      </rPr>
      <t xml:space="preserve">rye grain </t>
    </r>
  </si>
  <si>
    <r>
      <t xml:space="preserve">ziemniaki jadalne późne                    </t>
    </r>
    <r>
      <rPr>
        <sz val="9"/>
        <color indexed="63"/>
        <rFont val="Arial"/>
        <family val="2"/>
        <charset val="238"/>
      </rPr>
      <t xml:space="preserve">    </t>
    </r>
    <r>
      <rPr>
        <i/>
        <sz val="9"/>
        <color theme="1" tint="0.34998626667073579"/>
        <rFont val="Arial"/>
        <family val="2"/>
        <charset val="238"/>
      </rPr>
      <t xml:space="preserve">late edible potatoes </t>
    </r>
  </si>
  <si>
    <r>
      <t xml:space="preserve">prosię na chów                          </t>
    </r>
    <r>
      <rPr>
        <sz val="9"/>
        <color indexed="63"/>
        <rFont val="Arial"/>
        <family val="2"/>
        <charset val="238"/>
      </rPr>
      <t xml:space="preserve">    </t>
    </r>
    <r>
      <rPr>
        <i/>
        <sz val="9"/>
        <color theme="1" tint="0.34998626667073579"/>
        <rFont val="Arial"/>
        <family val="2"/>
        <charset val="238"/>
      </rPr>
      <t xml:space="preserve">piglet </t>
    </r>
  </si>
  <si>
    <r>
      <t xml:space="preserve">w zł
za 1dt 
</t>
    </r>
    <r>
      <rPr>
        <i/>
        <sz val="9"/>
        <color theme="1" tint="0.34998626667073579"/>
        <rFont val="Arial"/>
        <family val="2"/>
        <charset val="238"/>
      </rPr>
      <t xml:space="preserve">in zl 
per dt </t>
    </r>
  </si>
  <si>
    <r>
      <t xml:space="preserve">w zł                        za 1dt               </t>
    </r>
    <r>
      <rPr>
        <sz val="9"/>
        <color indexed="63"/>
        <rFont val="Arial"/>
        <family val="2"/>
        <charset val="238"/>
      </rPr>
      <t xml:space="preserve">     </t>
    </r>
    <r>
      <rPr>
        <i/>
        <sz val="9"/>
        <color theme="1" tint="0.34998626667073579"/>
        <rFont val="Arial"/>
        <family val="2"/>
        <charset val="238"/>
      </rPr>
      <t xml:space="preserve">in zl                          per dt </t>
    </r>
  </si>
  <si>
    <r>
      <t xml:space="preserve">w zł
za 1 szt.
</t>
    </r>
    <r>
      <rPr>
        <i/>
        <sz val="9"/>
        <color theme="1" tint="0.34998626667073579"/>
        <rFont val="Arial"/>
        <family val="2"/>
        <charset val="238"/>
      </rPr>
      <t>in zl</t>
    </r>
    <r>
      <rPr>
        <i/>
        <sz val="9"/>
        <color indexed="63"/>
        <rFont val="Arial"/>
        <family val="2"/>
        <charset val="238"/>
      </rPr>
      <t xml:space="preserve">
</t>
    </r>
    <r>
      <rPr>
        <i/>
        <sz val="9"/>
        <color theme="1" tint="0.34998626667073579"/>
        <rFont val="Arial"/>
        <family val="2"/>
        <charset val="238"/>
      </rPr>
      <t xml:space="preserve">per head </t>
    </r>
  </si>
  <si>
    <r>
      <t xml:space="preserve">Zwierzęta gospodarskie – stan w miesiącu                                                                                                                                                                       </t>
    </r>
    <r>
      <rPr>
        <sz val="9"/>
        <color indexed="63"/>
        <rFont val="Arial"/>
        <family val="2"/>
        <charset val="238"/>
      </rPr>
      <t xml:space="preserve">   </t>
    </r>
    <r>
      <rPr>
        <i/>
        <sz val="9"/>
        <color theme="1" tint="0.34998626667073579"/>
        <rFont val="Arial"/>
        <family val="2"/>
        <charset val="238"/>
      </rPr>
      <t>Livestock – in month</t>
    </r>
  </si>
  <si>
    <r>
      <t xml:space="preserve">WOJEWÓDZTWA                                        </t>
    </r>
    <r>
      <rPr>
        <sz val="9"/>
        <color indexed="63"/>
        <rFont val="Arial"/>
        <family val="2"/>
        <charset val="238"/>
      </rPr>
      <t xml:space="preserve">   </t>
    </r>
    <r>
      <rPr>
        <i/>
        <sz val="9"/>
        <color theme="1" tint="0.34998626667073579"/>
        <rFont val="Arial"/>
        <family val="2"/>
        <charset val="238"/>
      </rPr>
      <t>VOIVODSHIPS</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</si>
  <si>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</si>
  <si>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</si>
  <si>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</si>
  <si>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krowy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cows </t>
    </r>
  </si>
  <si>
    <r>
      <t xml:space="preserve">trzoda chlewna                       </t>
    </r>
    <r>
      <rPr>
        <sz val="9"/>
        <color indexed="63"/>
        <rFont val="Arial"/>
        <family val="2"/>
        <charset val="238"/>
      </rPr>
      <t xml:space="preserve">    </t>
    </r>
    <r>
      <rPr>
        <sz val="9"/>
        <color theme="1" tint="0.34998626667073579"/>
        <rFont val="Arial"/>
        <family val="2"/>
        <charset val="238"/>
      </rPr>
      <t xml:space="preserve">pigs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</si>
  <si>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</si>
  <si>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w tysiącach  sztuk            </t>
    </r>
    <r>
      <rPr>
        <sz val="9"/>
        <color indexed="63"/>
        <rFont val="Arial"/>
        <family val="2"/>
        <charset val="238"/>
      </rPr>
      <t xml:space="preserve">        </t>
    </r>
    <r>
      <rPr>
        <i/>
        <sz val="9"/>
        <color theme="1" tint="0.34998626667073579"/>
        <rFont val="Arial"/>
        <family val="2"/>
        <charset val="238"/>
      </rPr>
      <t>in thousand  heads</t>
    </r>
    <r>
      <rPr>
        <i/>
        <sz val="9"/>
        <color indexed="63"/>
        <rFont val="Arial"/>
        <family val="2"/>
        <charset val="238"/>
      </rPr>
      <t xml:space="preserve"> </t>
    </r>
  </si>
  <si>
    <r>
      <t xml:space="preserve">lochy na chów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for breeding </t>
    </r>
  </si>
  <si>
    <r>
      <t xml:space="preserve"> Przemysł</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t>
    </r>
  </si>
  <si>
    <r>
      <t>Budownictwo   </t>
    </r>
    <r>
      <rPr>
        <sz val="9"/>
        <color indexed="63"/>
        <rFont val="Arial"/>
        <family val="2"/>
        <charset val="238"/>
      </rPr>
      <t>  </t>
    </r>
    <r>
      <rPr>
        <i/>
        <sz val="9"/>
        <color theme="1" tint="0.34998626667073579"/>
        <rFont val="Arial"/>
        <family val="2"/>
        <charset val="238"/>
      </rPr>
      <t xml:space="preserve">Construction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</si>
  <si>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</si>
  <si>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produkcja
sprzedana
</t>
    </r>
    <r>
      <rPr>
        <i/>
        <sz val="9"/>
        <color theme="1" tint="0.34998626667073579"/>
        <rFont val="Arial"/>
        <family val="2"/>
        <charset val="238"/>
      </rPr>
      <t xml:space="preserve">sold production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</si>
  <si>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</si>
  <si>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average monthly gross wages and sala</t>
    </r>
    <r>
      <rPr>
        <i/>
        <sz val="9"/>
        <color indexed="63"/>
        <rFont val="Arial"/>
        <family val="2"/>
        <charset val="238"/>
      </rPr>
      <t xml:space="preserve">ries </t>
    </r>
  </si>
  <si>
    <r>
      <t xml:space="preserve">produkcja           sprzedana
</t>
    </r>
    <r>
      <rPr>
        <sz val="9"/>
        <color indexed="63"/>
        <rFont val="Arial"/>
        <family val="2"/>
        <charset val="238"/>
      </rPr>
      <t xml:space="preserve"> </t>
    </r>
    <r>
      <rPr>
        <i/>
        <sz val="9"/>
        <color theme="1" tint="0.34998626667073579"/>
        <rFont val="Arial"/>
        <family val="2"/>
        <charset val="238"/>
      </rPr>
      <t>sold production</t>
    </r>
    <r>
      <rPr>
        <i/>
        <sz val="9"/>
        <color indexed="63"/>
        <rFont val="Arial"/>
        <family val="2"/>
        <charset val="238"/>
      </rPr>
      <t xml:space="preserve">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</si>
  <si>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</si>
  <si>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 xml:space="preserve">average monthly gross wages and salaries </t>
    </r>
  </si>
  <si>
    <r>
      <t xml:space="preserve">Mieszkania oddane do użytkowania – w okresie I–VI 2018 r.                                                                                                                  </t>
    </r>
    <r>
      <rPr>
        <sz val="9"/>
        <color indexed="63"/>
        <rFont val="Arial"/>
        <family val="2"/>
        <charset val="238"/>
      </rPr>
      <t xml:space="preserve">  </t>
    </r>
    <r>
      <rPr>
        <i/>
        <sz val="9"/>
        <color theme="1" tint="0.34998626667073579"/>
        <rFont val="Arial"/>
        <family val="2"/>
        <charset val="238"/>
      </rPr>
      <t>Dwellings completed – in the period I–VI 2018</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</si>
  <si>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</si>
  <si>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WOJEWÓDZTWA                                                                                       </t>
    </r>
    <r>
      <rPr>
        <sz val="9"/>
        <color indexed="63"/>
        <rFont val="Arial"/>
        <family val="2"/>
        <charset val="238"/>
      </rPr>
      <t xml:space="preserve">     </t>
    </r>
    <r>
      <rPr>
        <i/>
        <sz val="9"/>
        <color theme="1" tint="0.34998626667073579"/>
        <rFont val="Arial"/>
        <family val="2"/>
        <charset val="238"/>
      </rPr>
      <t xml:space="preserve">VOIVODSHIPS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</si>
  <si>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</si>
  <si>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</si>
  <si>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w tys. m</t>
    </r>
    <r>
      <rPr>
        <i/>
        <vertAlign val="superscript"/>
        <sz val="9"/>
        <rFont val="Arial"/>
        <family val="2"/>
        <charset val="238"/>
      </rPr>
      <t xml:space="preserve">2                           </t>
    </r>
    <r>
      <rPr>
        <i/>
        <vertAlign val="superscript"/>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</si>
  <si>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powierzchnia użytkowa mieszkań              </t>
    </r>
    <r>
      <rPr>
        <sz val="9"/>
        <color indexed="63"/>
        <rFont val="Arial"/>
        <family val="2"/>
        <charset val="238"/>
      </rPr>
      <t xml:space="preserve">                            </t>
    </r>
    <r>
      <rPr>
        <i/>
        <sz val="9"/>
        <color theme="1" tint="0.34998626667073579"/>
        <rFont val="Arial"/>
        <family val="2"/>
        <charset val="238"/>
      </rPr>
      <t xml:space="preserve">useful floor area </t>
    </r>
  </si>
  <si>
    <r>
      <t xml:space="preserve">budownictwo indywidualne                       </t>
    </r>
    <r>
      <rPr>
        <i/>
        <sz val="9"/>
        <color indexed="63"/>
        <rFont val="Arial"/>
        <family val="2"/>
        <charset val="238"/>
      </rPr>
      <t xml:space="preserve">          </t>
    </r>
    <r>
      <rPr>
        <i/>
        <sz val="9"/>
        <color theme="1" tint="0.34998626667073579"/>
        <rFont val="Arial"/>
        <family val="2"/>
        <charset val="238"/>
      </rPr>
      <t xml:space="preserve">private                  construction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</si>
  <si>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</si>
  <si>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w tys. m</t>
    </r>
    <r>
      <rPr>
        <vertAlign val="superscript"/>
        <sz val="9"/>
        <rFont val="Arial"/>
        <family val="2"/>
        <charset val="238"/>
      </rPr>
      <t xml:space="preserve">2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</si>
  <si>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Podmioty gospodarki narodowej ab w rejestrze REGON – stan w dniu 30 VI 2018 r.                                                                                                                                    </t>
    </r>
    <r>
      <rPr>
        <i/>
        <sz val="9"/>
        <color theme="1" tint="0.34998626667073579"/>
        <rFont val="Arial"/>
        <family val="2"/>
        <charset val="238"/>
      </rPr>
      <t>National economy entities ab in the REGON register – as of 30 June 2018</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</si>
  <si>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</si>
  <si>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</si>
  <si>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przedsię- biorstwa państwowe            </t>
    </r>
    <r>
      <rPr>
        <sz val="9"/>
        <color indexed="63"/>
        <rFont val="Arial"/>
        <family val="2"/>
        <charset val="238"/>
      </rPr>
      <t xml:space="preserve">     </t>
    </r>
    <r>
      <rPr>
        <i/>
        <sz val="9"/>
        <color theme="1" tint="0.34998626667073579"/>
        <rFont val="Arial"/>
        <family val="2"/>
        <charset val="238"/>
      </rPr>
      <t xml:space="preserve">state           owned enter-        prises </t>
    </r>
  </si>
  <si>
    <r>
      <t xml:space="preserve">spółdzielnie </t>
    </r>
    <r>
      <rPr>
        <i/>
        <sz val="9"/>
        <color theme="1" tint="0.34998626667073579"/>
        <rFont val="Arial"/>
        <family val="2"/>
        <charset val="238"/>
      </rPr>
      <t>coopera-tives</t>
    </r>
    <r>
      <rPr>
        <i/>
        <sz val="9"/>
        <color indexed="63"/>
        <rFont val="Arial"/>
        <family val="2"/>
        <charset val="238"/>
      </rPr>
      <t xml:space="preserve"> </t>
    </r>
  </si>
  <si>
    <r>
      <t>ogółem</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total</t>
    </r>
    <r>
      <rPr>
        <sz val="9"/>
        <color theme="1" tint="0.34998626667073579"/>
        <rFont val="Arial"/>
        <family val="2"/>
        <charset val="238"/>
      </rPr>
      <t xml:space="preserve"> </t>
    </r>
  </si>
  <si>
    <r>
      <t xml:space="preserve">z udziałem kapitału zagranicz-nego     
</t>
    </r>
    <r>
      <rPr>
        <i/>
        <sz val="9"/>
        <color theme="1" tint="0.34998626667073579"/>
        <rFont val="Arial"/>
        <family val="2"/>
        <charset val="238"/>
      </rPr>
      <t xml:space="preserve">with          foreign capital 
participation </t>
    </r>
  </si>
  <si>
    <r>
      <t xml:space="preserve">z ogółem - spółki    </t>
    </r>
    <r>
      <rPr>
        <sz val="9"/>
        <color theme="1" tint="0.34998626667073579"/>
        <rFont val="Arial"/>
        <family val="2"/>
        <charset val="238"/>
      </rPr>
      <t xml:space="preserve"> </t>
    </r>
    <r>
      <rPr>
        <i/>
        <sz val="9"/>
        <color theme="1" tint="0.34998626667073579"/>
        <rFont val="Arial"/>
        <family val="2"/>
        <charset val="238"/>
      </rPr>
      <t>of total - companies</t>
    </r>
  </si>
  <si>
    <r>
      <t xml:space="preserve">akcyjne                                                 </t>
    </r>
    <r>
      <rPr>
        <sz val="9"/>
        <color indexed="63"/>
        <rFont val="Arial"/>
        <family val="2"/>
        <charset val="238"/>
      </rPr>
      <t xml:space="preserve">   </t>
    </r>
    <r>
      <rPr>
        <i/>
        <sz val="9"/>
        <color theme="1" tint="0.34998626667073579"/>
        <rFont val="Arial"/>
        <family val="2"/>
        <charset val="238"/>
      </rPr>
      <t xml:space="preserve">join-stock </t>
    </r>
  </si>
  <si>
    <r>
      <t>jedno-osobowe Skarbu Państwa</t>
    </r>
    <r>
      <rPr>
        <sz val="9"/>
        <color indexed="63"/>
        <rFont val="Arial"/>
        <family val="2"/>
        <charset val="238"/>
      </rPr>
      <t xml:space="preserve"> </t>
    </r>
    <r>
      <rPr>
        <i/>
        <sz val="9"/>
        <color theme="1" tint="0.34998626667073579"/>
        <rFont val="Arial"/>
        <family val="2"/>
        <charset val="238"/>
      </rPr>
      <t>sole-share holder compa-     nies of the State Treasury</t>
    </r>
  </si>
  <si>
    <r>
      <t xml:space="preserve">z udziałem kapitału zagranicz-nego           </t>
    </r>
    <r>
      <rPr>
        <i/>
        <sz val="9"/>
        <color theme="1" tint="0.34998626667073579"/>
        <rFont val="Arial"/>
        <family val="2"/>
        <charset val="238"/>
      </rPr>
      <t>with          foreign capital 
participation</t>
    </r>
    <r>
      <rPr>
        <i/>
        <sz val="9"/>
        <color indexed="63"/>
        <rFont val="Arial"/>
        <family val="2"/>
        <charset val="238"/>
      </rPr>
      <t xml:space="preserve"> </t>
    </r>
  </si>
  <si>
    <r>
      <t xml:space="preserve">z ogra-      niczoną odpowie-    dzialnością </t>
    </r>
    <r>
      <rPr>
        <i/>
        <sz val="9"/>
        <color theme="1" tint="0.34998626667073579"/>
        <rFont val="Arial"/>
        <family val="2"/>
        <charset val="238"/>
      </rPr>
      <t>limited  liability</t>
    </r>
    <r>
      <rPr>
        <sz val="9"/>
        <color theme="1" tint="0.34998626667073579"/>
        <rFont val="Arial"/>
        <family val="2"/>
        <charset val="238"/>
      </rPr>
      <t xml:space="preserve"> </t>
    </r>
  </si>
  <si>
    <r>
      <t>jedno-osobowe Skarbu Państwa</t>
    </r>
    <r>
      <rPr>
        <sz val="9"/>
        <color indexed="63"/>
        <rFont val="Arial"/>
        <family val="2"/>
        <charset val="238"/>
      </rPr>
      <t xml:space="preserve"> </t>
    </r>
    <r>
      <rPr>
        <i/>
        <sz val="9"/>
        <color theme="1" tint="0.34998626667073579"/>
        <rFont val="Arial"/>
        <family val="2"/>
        <charset val="238"/>
      </rPr>
      <t>sole-                -share holder compa-     nies of the State Treasury</t>
    </r>
  </si>
  <si>
    <r>
      <t xml:space="preserve">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participation </t>
    </r>
  </si>
  <si>
    <r>
      <t xml:space="preserve">osoby fizyczne prowadzące działalność gospo-darczą </t>
    </r>
    <r>
      <rPr>
        <i/>
        <sz val="9"/>
        <color theme="1" tint="0.34998626667073579"/>
        <rFont val="Arial"/>
        <family val="2"/>
        <charset val="238"/>
      </rPr>
      <t>natural persons conducting economic activit</t>
    </r>
    <r>
      <rPr>
        <i/>
        <sz val="9"/>
        <color indexed="63"/>
        <rFont val="Arial"/>
        <family val="2"/>
        <charset val="238"/>
      </rPr>
      <t>y</t>
    </r>
  </si>
  <si>
    <r>
      <t xml:space="preserve"> niemowląt</t>
    </r>
    <r>
      <rPr>
        <i/>
        <vertAlign val="superscript"/>
        <sz val="9"/>
        <rFont val="Arial"/>
        <family val="2"/>
        <charset val="238"/>
      </rPr>
      <t xml:space="preserve">de </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infants</t>
    </r>
    <r>
      <rPr>
        <i/>
        <vertAlign val="superscript"/>
        <sz val="9"/>
        <color theme="1" tint="0.34998626667073579"/>
        <rFont val="Arial"/>
        <family val="2"/>
        <charset val="238"/>
      </rPr>
      <t>de</t>
    </r>
    <r>
      <rPr>
        <sz val="9"/>
        <color theme="1" tint="0.34998626667073579"/>
        <rFont val="Arial"/>
        <family val="2"/>
        <charset val="238"/>
      </rPr>
      <t xml:space="preserve"> </t>
    </r>
  </si>
  <si>
    <r>
      <t xml:space="preserve"> niemowląt</t>
    </r>
    <r>
      <rPr>
        <i/>
        <vertAlign val="superscript"/>
        <sz val="9"/>
        <rFont val="Arial"/>
        <family val="2"/>
        <charset val="238"/>
      </rPr>
      <t>d</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d</t>
    </r>
  </si>
  <si>
    <r>
      <t xml:space="preserve">Urodzenia żywe     </t>
    </r>
    <r>
      <rPr>
        <sz val="9"/>
        <color theme="1" tint="0.34998626667073579"/>
        <rFont val="Arial"/>
        <family val="2"/>
        <charset val="238"/>
      </rPr>
      <t xml:space="preserve">    </t>
    </r>
    <r>
      <rPr>
        <i/>
        <sz val="9"/>
        <color theme="1" tint="0.34998626667073579"/>
        <rFont val="Arial"/>
        <family val="2"/>
        <charset val="238"/>
      </rPr>
      <t>Live births</t>
    </r>
  </si>
  <si>
    <r>
      <t xml:space="preserve">Zgony                                  </t>
    </r>
    <r>
      <rPr>
        <sz val="9"/>
        <color theme="1" tint="0.34998626667073579"/>
        <rFont val="Arial"/>
        <family val="2"/>
        <charset val="238"/>
      </rPr>
      <t xml:space="preserve">    </t>
    </r>
    <r>
      <rPr>
        <i/>
        <sz val="9"/>
        <color theme="1" tint="0.34998626667073579"/>
        <rFont val="Arial"/>
        <family val="2"/>
        <charset val="238"/>
      </rPr>
      <t xml:space="preserve">Deaths </t>
    </r>
  </si>
  <si>
    <r>
      <t xml:space="preserve">w milionach  złotych </t>
    </r>
    <r>
      <rPr>
        <sz val="9"/>
        <color theme="1" tint="0.34998626667073579"/>
        <rFont val="Arial"/>
        <family val="2"/>
        <charset val="238"/>
      </rPr>
      <t>   </t>
    </r>
    <r>
      <rPr>
        <i/>
        <sz val="9"/>
        <color theme="1" tint="0.34998626667073579"/>
        <rFont val="Arial"/>
        <family val="2"/>
        <charset val="238"/>
      </rPr>
      <t> in million zlotys</t>
    </r>
  </si>
  <si>
    <r>
      <t>w milionach  złotych    </t>
    </r>
    <r>
      <rPr>
        <i/>
        <sz val="9"/>
        <color theme="1" tint="0.34998626667073579"/>
        <rFont val="Arial"/>
        <family val="2"/>
        <charset val="238"/>
      </rPr>
      <t xml:space="preserve"> in million zlotys </t>
    </r>
  </si>
  <si>
    <r>
      <t xml:space="preserve">Ziarno zbóż 
</t>
    </r>
    <r>
      <rPr>
        <i/>
        <sz val="9"/>
        <color theme="1" tint="0.34998626667073579"/>
        <rFont val="Arial"/>
        <family val="2"/>
        <charset val="238"/>
      </rPr>
      <t xml:space="preserve">Cereal grain </t>
    </r>
  </si>
  <si>
    <r>
      <t xml:space="preserve">OKRESY
</t>
    </r>
    <r>
      <rPr>
        <i/>
        <sz val="9"/>
        <color indexed="63"/>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</si>
  <si>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</si>
  <si>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color theme="1" tint="0.3499862666707357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</si>
  <si>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w wadze żywej - w  tonach        </t>
    </r>
    <r>
      <rPr>
        <sz val="9"/>
        <color theme="1" tint="0.34998626667073579"/>
        <rFont val="Arial"/>
        <family val="2"/>
        <charset val="238"/>
      </rPr>
      <t xml:space="preserve">  </t>
    </r>
    <r>
      <rPr>
        <i/>
        <sz val="9"/>
        <color theme="1" tint="0.34998626667073579"/>
        <rFont val="Arial"/>
        <family val="2"/>
        <charset val="238"/>
      </rPr>
      <t>in live weight - in tonnes</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</si>
  <si>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</si>
  <si>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</si>
  <si>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</si>
  <si>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rPr>
        <sz val="9"/>
        <color theme="1"/>
        <rFont val="Arial"/>
        <family val="2"/>
        <charset val="238"/>
      </rPr>
      <t xml:space="preserve">w sektorze przedsiębiorstw </t>
    </r>
    <r>
      <rPr>
        <sz val="9"/>
        <color indexed="63"/>
        <rFont val="Arial"/>
        <family val="2"/>
        <charset val="238"/>
      </rPr>
      <t xml:space="preserve">                                                  </t>
    </r>
    <r>
      <rPr>
        <i/>
        <sz val="9"/>
        <color theme="1" tint="0.34998626667073579"/>
        <rFont val="Arial"/>
        <family val="2"/>
        <charset val="238"/>
      </rPr>
      <t xml:space="preserve">in enterprise sector </t>
    </r>
  </si>
  <si>
    <r>
      <rPr>
        <sz val="9"/>
        <color theme="1"/>
        <rFont val="Arial"/>
        <family val="2"/>
        <charset val="238"/>
      </rPr>
      <t>w gospodarce narodowej</t>
    </r>
    <r>
      <rPr>
        <i/>
        <vertAlign val="superscript"/>
        <sz val="9"/>
        <color theme="1"/>
        <rFont val="Arial"/>
        <family val="2"/>
        <charset val="238"/>
      </rPr>
      <t xml:space="preserve">a         </t>
    </r>
    <r>
      <rPr>
        <i/>
        <vertAlign val="superscript"/>
        <sz val="9"/>
        <color indexed="63"/>
        <rFont val="Arial"/>
        <family val="2"/>
        <charset val="238"/>
      </rPr>
      <t xml:space="preserve">                                                                        </t>
    </r>
    <r>
      <rPr>
        <i/>
        <sz val="9"/>
        <color theme="1" tint="0.34998626667073579"/>
        <rFont val="Arial"/>
        <family val="2"/>
        <charset val="238"/>
      </rPr>
      <t>in national economy</t>
    </r>
    <r>
      <rPr>
        <i/>
        <vertAlign val="superscript"/>
        <sz val="9"/>
        <color theme="1" tint="0.34998626667073579"/>
        <rFont val="Arial"/>
        <family val="2"/>
        <charset val="238"/>
      </rPr>
      <t xml:space="preserve">a </t>
    </r>
  </si>
  <si>
    <r>
      <rPr>
        <sz val="9"/>
        <color theme="1"/>
        <rFont val="Arial"/>
        <family val="2"/>
        <charset val="238"/>
      </rP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color indexed="63"/>
        <rFont val="Arial"/>
        <family val="2"/>
        <charset val="238"/>
      </rPr>
      <t xml:space="preserve">
</t>
    </r>
    <r>
      <rPr>
        <b/>
        <sz val="10"/>
        <color indexed="63"/>
        <rFont val="Arial"/>
        <family val="2"/>
        <charset val="238"/>
      </rPr>
      <t/>
    </r>
  </si>
  <si>
    <r>
      <rPr>
        <sz val="9"/>
        <color theme="1"/>
        <rFont val="Arial"/>
        <family val="2"/>
        <charset val="238"/>
      </rPr>
      <t>Produkt Krajowy Brutto</t>
    </r>
    <r>
      <rPr>
        <i/>
        <vertAlign val="superscript"/>
        <sz val="9"/>
        <color theme="1"/>
        <rFont val="Arial"/>
        <family val="2"/>
        <charset val="238"/>
      </rPr>
      <t>a</t>
    </r>
    <r>
      <rPr>
        <i/>
        <vertAlign val="superscript"/>
        <sz val="9"/>
        <color indexed="63"/>
        <rFont val="Arial"/>
        <family val="2"/>
        <charset val="238"/>
      </rPr>
      <t xml:space="preserve"> </t>
    </r>
    <r>
      <rPr>
        <i/>
        <sz val="9"/>
        <color theme="1" tint="0.34998626667073579"/>
        <rFont val="Arial"/>
        <family val="2"/>
        <charset val="238"/>
      </rPr>
      <t>Gross Domestic           Product</t>
    </r>
    <r>
      <rPr>
        <i/>
        <vertAlign val="superscript"/>
        <sz val="9"/>
        <color theme="1" tint="0.34998626667073579"/>
        <rFont val="Arial"/>
        <family val="2"/>
        <charset val="238"/>
      </rPr>
      <t>a</t>
    </r>
    <r>
      <rPr>
        <i/>
        <vertAlign val="superscript"/>
        <sz val="9"/>
        <color indexed="63"/>
        <rFont val="Arial"/>
        <family val="2"/>
        <charset val="238"/>
      </rPr>
      <t xml:space="preserve"> </t>
    </r>
  </si>
  <si>
    <r>
      <rPr>
        <sz val="9"/>
        <color theme="1"/>
        <rFont val="Arial"/>
        <family val="2"/>
        <charset val="238"/>
      </rPr>
      <t>wartość dodana brutto</t>
    </r>
    <r>
      <rPr>
        <sz val="9"/>
        <color indexed="63"/>
        <rFont val="Arial"/>
        <family val="2"/>
        <charset val="238"/>
      </rPr>
      <t xml:space="preserve">              </t>
    </r>
    <r>
      <rPr>
        <i/>
        <sz val="9"/>
        <color theme="1" tint="0.34998626667073579"/>
        <rFont val="Arial"/>
        <family val="2"/>
        <charset val="238"/>
      </rPr>
      <t>gross           value         added</t>
    </r>
    <r>
      <rPr>
        <i/>
        <sz val="9"/>
        <color indexed="63"/>
        <rFont val="Arial"/>
        <family val="2"/>
        <charset val="238"/>
      </rPr>
      <t xml:space="preserve"> </t>
    </r>
  </si>
  <si>
    <r>
      <rPr>
        <sz val="9"/>
        <color theme="1"/>
        <rFont val="Arial"/>
        <family val="2"/>
        <charset val="238"/>
      </rPr>
      <t>Stopa bezrobocia rejestro-wanego</t>
    </r>
    <r>
      <rPr>
        <i/>
        <vertAlign val="superscript"/>
        <sz val="9"/>
        <color theme="1"/>
        <rFont val="Arial"/>
        <family val="2"/>
        <charset val="238"/>
      </rPr>
      <t>bc</t>
    </r>
    <r>
      <rPr>
        <i/>
        <sz val="9"/>
        <color theme="1"/>
        <rFont val="Arial"/>
        <family val="2"/>
        <charset val="238"/>
      </rPr>
      <t xml:space="preserve"> </t>
    </r>
    <r>
      <rPr>
        <sz val="9"/>
        <color theme="1"/>
        <rFont val="Arial"/>
        <family val="2"/>
        <charset val="238"/>
      </rPr>
      <t xml:space="preserve">    w %  </t>
    </r>
    <r>
      <rPr>
        <i/>
        <sz val="9"/>
        <color theme="1" tint="0.34998626667073579"/>
        <rFont val="Arial"/>
        <family val="2"/>
        <charset val="238"/>
      </rPr>
      <t>Registered unemploy-ment rate</t>
    </r>
    <r>
      <rPr>
        <i/>
        <vertAlign val="superscript"/>
        <sz val="9"/>
        <color theme="1" tint="0.34998626667073579"/>
        <rFont val="Arial"/>
        <family val="2"/>
        <charset val="238"/>
      </rPr>
      <t>bc</t>
    </r>
    <r>
      <rPr>
        <i/>
        <sz val="9"/>
        <color theme="1" tint="0.34998626667073579"/>
        <rFont val="Arial"/>
        <family val="2"/>
        <charset val="238"/>
      </rPr>
      <t xml:space="preserve"> in %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</si>
  <si>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</si>
  <si>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nagród               rocznych</t>
    </r>
    <r>
      <rPr>
        <vertAlign val="superscript"/>
        <sz val="9"/>
        <color theme="1"/>
        <rFont val="Arial"/>
        <family val="2"/>
        <charset val="238"/>
      </rPr>
      <t xml:space="preserve">d      </t>
    </r>
    <r>
      <rPr>
        <vertAlign val="superscript"/>
        <sz val="9"/>
        <color indexed="63"/>
        <rFont val="Arial"/>
        <family val="2"/>
        <charset val="238"/>
      </rPr>
      <t xml:space="preserve">                                </t>
    </r>
    <r>
      <rPr>
        <i/>
        <sz val="9"/>
        <color theme="1" tint="0.34998626667073579"/>
        <rFont val="Arial"/>
        <family val="2"/>
        <charset val="238"/>
      </rPr>
      <t>gross excluding              annual bonuses</t>
    </r>
    <r>
      <rPr>
        <i/>
        <vertAlign val="superscript"/>
        <sz val="9"/>
        <color theme="1" tint="0.34998626667073579"/>
        <rFont val="Arial"/>
        <family val="2"/>
        <charset val="238"/>
      </rPr>
      <t xml:space="preserve">d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</si>
  <si>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</si>
  <si>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wypłat z zysku</t>
    </r>
    <r>
      <rPr>
        <sz val="9"/>
        <color indexed="63"/>
        <rFont val="Arial"/>
        <family val="2"/>
        <charset val="238"/>
      </rPr>
      <t xml:space="preserve"> </t>
    </r>
    <r>
      <rPr>
        <i/>
        <sz val="9"/>
        <color theme="1" tint="0.34998626667073579"/>
        <rFont val="Arial"/>
        <family val="2"/>
        <charset val="238"/>
      </rPr>
      <t xml:space="preserve">gross exclusive            payment from profit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</si>
</sst>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0.0\ _z_ł"/>
    <numFmt numFmtId="168" formatCode="_(&quot;$&quot;* #,##0_);_(&quot;$&quot;* \(#,##0\);_(&quot;$&quot;* &quot;-&quot;_);_(@_)"/>
    <numFmt numFmtId="169" formatCode="_-* #,##0.00\ &quot;FB&quot;_-;\-* #,##0.00\ &quot;FB&quot;_-;_-* &quot;-&quot;??\ &quot;FB&quot;_-;_-@_-"/>
    <numFmt numFmtId="170" formatCode="_-* #,##0.00\ _F_B_-;\-* #,##0.00\ _F_B_-;_-* &quot;-&quot;??\ _F_B_-;_-@_-"/>
  </numFmts>
  <fonts count="227">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vertAlign val="superscript"/>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11"/>
      <color indexed="8"/>
      <name val="Arial"/>
      <family val="2"/>
      <charset val="238"/>
    </font>
    <font>
      <sz val="8"/>
      <name val="Czcionka tekstu podstawowego"/>
      <family val="2"/>
      <charset val="238"/>
    </font>
    <font>
      <b/>
      <sz val="9"/>
      <name val="Arial CE"/>
    </font>
    <font>
      <i/>
      <sz val="8"/>
      <name val="Arial CE"/>
      <charset val="238"/>
    </font>
    <font>
      <sz val="11"/>
      <name val="Czcionka tekstu podstawowego"/>
      <family val="2"/>
      <charset val="238"/>
    </font>
    <font>
      <b/>
      <sz val="11"/>
      <color indexed="8"/>
      <name val="Czcionka tekstu podstawowego"/>
      <family val="2"/>
      <charset val="238"/>
    </font>
    <font>
      <sz val="8"/>
      <color indexed="8"/>
      <name val="Czcionka tekstu podstawowego"/>
      <family val="2"/>
      <charset val="238"/>
    </font>
    <font>
      <i/>
      <vertAlign val="superscript"/>
      <sz val="9"/>
      <name val="Times New Roman"/>
      <family val="1"/>
      <charset val="238"/>
    </font>
    <font>
      <b/>
      <u/>
      <sz val="10"/>
      <name val="Arial"/>
      <family val="2"/>
      <charset val="238"/>
    </font>
    <font>
      <i/>
      <u/>
      <sz val="10"/>
      <name val="Arial"/>
      <family val="2"/>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b/>
      <vertAlign val="superscript"/>
      <sz val="10"/>
      <color indexed="63"/>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i/>
      <sz val="11"/>
      <color indexed="8"/>
      <name val="Arial"/>
      <family val="2"/>
      <charset val="238"/>
    </font>
    <font>
      <b/>
      <sz val="10"/>
      <name val="Arial CE"/>
    </font>
    <font>
      <sz val="11"/>
      <name val="Arial"/>
      <family val="2"/>
      <charset val="238"/>
    </font>
    <font>
      <sz val="7.5"/>
      <name val="Arial"/>
      <family val="2"/>
      <charset val="238"/>
    </font>
    <font>
      <b/>
      <i/>
      <sz val="10"/>
      <name val="Arial"/>
      <family val="2"/>
      <charset val="238"/>
    </font>
    <font>
      <sz val="9"/>
      <name val="Czcionka tekstu podstawowego"/>
      <family val="2"/>
      <charset val="238"/>
    </font>
    <font>
      <sz val="9"/>
      <name val="Czcionka tekstu podstawowego"/>
      <charset val="238"/>
    </font>
    <font>
      <i/>
      <vertAlign val="superscript"/>
      <sz val="10"/>
      <name val="Times New Roman"/>
      <family val="1"/>
      <charset val="238"/>
    </font>
    <font>
      <b/>
      <sz val="11"/>
      <name val="Czcionka tekstu podstawowego"/>
      <charset val="238"/>
    </font>
    <font>
      <sz val="11"/>
      <name val="Czcionka tekstu podstawowego"/>
      <charset val="238"/>
    </font>
    <font>
      <i/>
      <sz val="7.5"/>
      <name val="Arial"/>
      <family val="2"/>
      <charset val="238"/>
    </font>
    <font>
      <b/>
      <sz val="9"/>
      <name val="Czcionka tekstu podstawowego"/>
      <family val="2"/>
      <charset val="238"/>
    </font>
    <font>
      <b/>
      <i/>
      <vertAlign val="superscript"/>
      <sz val="10"/>
      <name val="Times New Roman"/>
      <family val="1"/>
      <charset val="238"/>
    </font>
    <font>
      <sz val="10"/>
      <name val="Czcionka tekstu podstawowego"/>
      <family val="2"/>
      <charset val="238"/>
    </font>
    <font>
      <vertAlign val="superscript"/>
      <sz val="9"/>
      <name val="Czcionka tekstu podstawowego"/>
      <charset val="238"/>
    </font>
    <font>
      <b/>
      <sz val="8"/>
      <name val="Arial"/>
      <family val="2"/>
      <charset val="238"/>
    </font>
    <font>
      <b/>
      <vertAlign val="superscript"/>
      <sz val="9"/>
      <name val="Arial"/>
      <family val="2"/>
      <charset val="238"/>
    </font>
    <font>
      <i/>
      <sz val="10"/>
      <name val="Arial CE"/>
    </font>
    <font>
      <sz val="8"/>
      <color indexed="63"/>
      <name val="Times New Roman"/>
      <family val="1"/>
      <charset val="238"/>
    </font>
    <font>
      <b/>
      <sz val="11"/>
      <color indexed="8"/>
      <name val="Arial"/>
      <family val="2"/>
      <charset val="238"/>
    </font>
    <font>
      <u/>
      <sz val="10"/>
      <name val="Arial"/>
      <family val="2"/>
      <charset val="238"/>
    </font>
    <font>
      <u/>
      <sz val="9"/>
      <name val="Arial"/>
      <family val="2"/>
      <charset val="238"/>
    </font>
    <font>
      <i/>
      <vertAlign val="superscript"/>
      <sz val="9"/>
      <color indexed="8"/>
      <name val="Arial"/>
      <family val="2"/>
      <charset val="238"/>
    </font>
    <font>
      <vertAlign val="superscript"/>
      <sz val="8"/>
      <name val="Arial"/>
      <family val="2"/>
      <charset val="238"/>
    </font>
    <font>
      <i/>
      <sz val="11"/>
      <name val="Arial"/>
      <family val="2"/>
      <charset val="238"/>
    </font>
    <font>
      <sz val="8.6999999999999993"/>
      <name val="Arial"/>
      <family val="2"/>
      <charset val="238"/>
    </font>
    <font>
      <i/>
      <vertAlign val="superscript"/>
      <sz val="9"/>
      <color indexed="63"/>
      <name val="Times New Roman"/>
      <family val="1"/>
      <charset val="238"/>
    </font>
    <font>
      <b/>
      <i/>
      <sz val="9"/>
      <color indexed="63"/>
      <name val="Arial"/>
      <family val="2"/>
      <charset val="238"/>
    </font>
    <font>
      <sz val="9"/>
      <color indexed="63"/>
      <name val="Czcionka tekstu podstawowego"/>
      <charset val="238"/>
    </font>
    <font>
      <i/>
      <sz val="9"/>
      <color indexed="23"/>
      <name val="Arial"/>
      <family val="2"/>
      <charset val="238"/>
    </font>
    <font>
      <vertAlign val="superscript"/>
      <sz val="9"/>
      <color indexed="63"/>
      <name val="Czcionka tekstu podstawowego"/>
      <charset val="238"/>
    </font>
    <font>
      <i/>
      <vertAlign val="superscript"/>
      <sz val="9"/>
      <color indexed="63"/>
      <name val="Czcionka tekstu podstawowego"/>
      <charset val="238"/>
    </font>
    <font>
      <sz val="8"/>
      <color indexed="8"/>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u/>
      <sz val="9"/>
      <color theme="1"/>
      <name val="Arial"/>
      <family val="2"/>
      <charset val="238"/>
    </font>
    <font>
      <sz val="11"/>
      <color theme="1"/>
      <name val="Arial"/>
      <family val="2"/>
      <charset val="238"/>
    </font>
    <font>
      <i/>
      <sz val="8"/>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i/>
      <sz val="11"/>
      <color theme="1"/>
      <name val="Czcionka tekstu podstawowego"/>
      <family val="2"/>
      <charset val="238"/>
    </font>
    <font>
      <i/>
      <sz val="11"/>
      <color rgb="FFFF0000"/>
      <name val="Arial"/>
      <family val="2"/>
      <charset val="238"/>
    </font>
    <font>
      <sz val="10"/>
      <color rgb="FFFF0000"/>
      <name val="Arial"/>
      <family val="2"/>
      <charset val="238"/>
    </font>
    <font>
      <i/>
      <sz val="8"/>
      <color rgb="FFFF0000"/>
      <name val="Arial"/>
      <family val="2"/>
      <charset val="238"/>
    </font>
    <font>
      <b/>
      <sz val="9"/>
      <color theme="1"/>
      <name val="Arial"/>
      <family val="2"/>
      <charset val="238"/>
    </font>
    <font>
      <i/>
      <sz val="9"/>
      <color rgb="FFFF0000"/>
      <name val="Arial"/>
      <family val="2"/>
      <charset val="238"/>
    </font>
    <font>
      <i/>
      <sz val="9"/>
      <color theme="1" tint="0.34998626667073579"/>
      <name val="Arial"/>
      <family val="2"/>
      <charset val="238"/>
    </font>
    <font>
      <i/>
      <sz val="8"/>
      <color theme="1" tint="0.34998626667073579"/>
      <name val="Arial"/>
      <family val="2"/>
      <charset val="238"/>
    </font>
    <font>
      <i/>
      <sz val="11"/>
      <color theme="1" tint="0.34998626667073579"/>
      <name val="Czcionka tekstu podstawowego"/>
      <family val="2"/>
      <charset val="238"/>
    </font>
    <font>
      <sz val="11"/>
      <color theme="1" tint="0.34998626667073579"/>
      <name val="Czcionka tekstu podstawowego"/>
      <family val="2"/>
      <charset val="238"/>
    </font>
    <font>
      <i/>
      <sz val="14"/>
      <color theme="1" tint="0.34998626667073579"/>
      <name val="Arial"/>
      <family val="2"/>
      <charset val="238"/>
    </font>
    <font>
      <sz val="10"/>
      <color theme="1" tint="0.34998626667073579"/>
      <name val="Arial"/>
      <family val="2"/>
      <charset val="238"/>
    </font>
    <font>
      <i/>
      <sz val="10"/>
      <color theme="1" tint="0.34998626667073579"/>
      <name val="Arial"/>
      <family val="2"/>
      <charset val="238"/>
    </font>
    <font>
      <i/>
      <u/>
      <sz val="10"/>
      <color theme="1" tint="0.34998626667073579"/>
      <name val="Arial"/>
      <family val="2"/>
      <charset val="238"/>
    </font>
    <font>
      <sz val="10"/>
      <color theme="1" tint="0.34998626667073579"/>
      <name val="Czcionka tekstu podstawowego"/>
      <family val="2"/>
      <charset val="238"/>
    </font>
    <font>
      <i/>
      <u/>
      <sz val="9"/>
      <color theme="1" tint="0.34998626667073579"/>
      <name val="Arial"/>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i/>
      <sz val="8"/>
      <color theme="1" tint="0.34998626667073579"/>
      <name val="Arial"/>
      <family val="2"/>
    </font>
    <font>
      <i/>
      <sz val="8"/>
      <color theme="1" tint="0.34998626667073579"/>
      <name val="Czcionka tekstu podstawowego"/>
      <charset val="238"/>
    </font>
    <font>
      <sz val="8"/>
      <color theme="1" tint="0.34998626667073579"/>
      <name val="Arial"/>
      <family val="2"/>
      <charset val="238"/>
    </font>
    <font>
      <sz val="9"/>
      <color theme="1" tint="0.34998626667073579"/>
      <name val="Arial"/>
      <family val="2"/>
      <charset val="238"/>
    </font>
    <font>
      <i/>
      <sz val="8"/>
      <color theme="1" tint="0.34998626667073579"/>
      <name val="Arial CE"/>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i/>
      <sz val="7.5"/>
      <color theme="1" tint="0.34998626667073579"/>
      <name val="Arial"/>
      <family val="2"/>
      <charset val="238"/>
    </font>
    <font>
      <b/>
      <i/>
      <sz val="9"/>
      <color theme="1" tint="0.34998626667073579"/>
      <name val="Arial"/>
      <family val="2"/>
      <charset val="238"/>
    </font>
    <font>
      <b/>
      <sz val="9"/>
      <color rgb="FFFF0000"/>
      <name val="Arial"/>
      <family val="2"/>
      <charset val="238"/>
    </font>
    <font>
      <sz val="7.5"/>
      <color theme="1"/>
      <name val="Arial"/>
      <family val="2"/>
      <charset val="238"/>
    </font>
    <font>
      <sz val="10"/>
      <color theme="1"/>
      <name val="Arial CE"/>
    </font>
    <font>
      <b/>
      <sz val="12"/>
      <color theme="1"/>
      <name val="Arial"/>
      <family val="2"/>
      <charset val="238"/>
    </font>
    <font>
      <i/>
      <sz val="9"/>
      <color theme="1"/>
      <name val="Arial"/>
      <family val="2"/>
      <charset val="238"/>
    </font>
    <font>
      <i/>
      <sz val="10"/>
      <color theme="1" tint="0.34998626667073579"/>
      <name val="Czcionka tekstu podstawowego"/>
      <family val="2"/>
      <charset val="238"/>
    </font>
    <font>
      <i/>
      <sz val="11"/>
      <color theme="1" tint="0.34998626667073579"/>
      <name val="Czcionka tekstu podstawowego"/>
      <charset val="238"/>
    </font>
    <font>
      <sz val="11"/>
      <color theme="1" tint="0.34998626667073579"/>
      <name val="Czcionka tekstu podstawowego"/>
      <charset val="238"/>
    </font>
    <font>
      <u/>
      <sz val="10"/>
      <color theme="1"/>
      <name val="Arial"/>
      <family val="2"/>
      <charset val="238"/>
    </font>
    <font>
      <i/>
      <sz val="7.8"/>
      <color theme="1" tint="0.34998626667073579"/>
      <name val="Arial"/>
      <family val="2"/>
      <charset val="238"/>
    </font>
    <font>
      <sz val="8"/>
      <color rgb="FFFF0000"/>
      <name val="Czcionka tekstu podstawowego"/>
      <family val="2"/>
      <charset val="238"/>
    </font>
    <font>
      <b/>
      <sz val="9"/>
      <color theme="1" tint="0.34998626667073579"/>
      <name val="Arial"/>
      <family val="2"/>
      <charset val="238"/>
    </font>
    <font>
      <i/>
      <vertAlign val="superscript"/>
      <sz val="9"/>
      <color theme="1" tint="0.34998626667073579"/>
      <name val="Arial"/>
      <family val="2"/>
      <charset val="238"/>
    </font>
    <font>
      <i/>
      <vertAlign val="superscript"/>
      <sz val="9"/>
      <color theme="1" tint="0.34998626667073579"/>
      <name val="Times New Roman"/>
      <family val="1"/>
      <charset val="238"/>
    </font>
    <font>
      <i/>
      <vertAlign val="superscript"/>
      <sz val="10"/>
      <color theme="1" tint="0.34998626667073579"/>
      <name val="Arial"/>
      <family val="2"/>
      <charset val="238"/>
    </font>
    <font>
      <vertAlign val="superscript"/>
      <sz val="9"/>
      <color theme="1" tint="0.34998626667073579"/>
      <name val="Arial"/>
      <family val="2"/>
      <charset val="238"/>
    </font>
    <font>
      <i/>
      <sz val="8"/>
      <color theme="1" tint="0.34998626667073579"/>
      <name val="Times New Roman"/>
      <family val="1"/>
      <charset val="238"/>
    </font>
    <font>
      <b/>
      <i/>
      <sz val="8"/>
      <color theme="1" tint="0.34998626667073579"/>
      <name val="Arial"/>
      <family val="2"/>
    </font>
    <font>
      <i/>
      <vertAlign val="superscript"/>
      <sz val="10"/>
      <color theme="1" tint="0.34998626667073579"/>
      <name val="Times New Roman"/>
      <family val="1"/>
      <charset val="238"/>
    </font>
    <font>
      <i/>
      <sz val="10"/>
      <color theme="1" tint="0.34998626667073579"/>
      <name val="Times New Roman"/>
      <family val="1"/>
      <charset val="238"/>
    </font>
    <font>
      <i/>
      <vertAlign val="superscript"/>
      <sz val="8"/>
      <color theme="1" tint="0.34998626667073579"/>
      <name val="Arial"/>
      <family val="2"/>
      <charset val="238"/>
    </font>
    <font>
      <i/>
      <sz val="9"/>
      <color theme="1" tint="0.34998626667073579"/>
      <name val="Czcionka tekstu podstawowego"/>
      <charset val="238"/>
    </font>
    <font>
      <i/>
      <vertAlign val="superscript"/>
      <sz val="9"/>
      <color theme="1" tint="0.34998626667073579"/>
      <name val="Czcionka tekstu podstawowego"/>
      <charset val="238"/>
    </font>
    <font>
      <i/>
      <vertAlign val="superscript"/>
      <sz val="9"/>
      <color theme="1"/>
      <name val="Arial"/>
      <family val="2"/>
      <charset val="238"/>
    </font>
    <font>
      <vertAlign val="superscript"/>
      <sz val="9"/>
      <color theme="1"/>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rgb="FF000000"/>
      </patternFill>
    </fill>
    <fill>
      <patternFill patternType="solid">
        <fgColor theme="0"/>
        <bgColor theme="0"/>
      </patternFill>
    </fill>
    <fill>
      <patternFill patternType="solid">
        <fgColor theme="0"/>
        <bgColor indexed="9"/>
      </patternFill>
    </fill>
  </fills>
  <borders count="8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rgb="FF000000"/>
      </right>
      <top/>
      <bottom/>
      <diagonal/>
    </border>
    <border>
      <left style="thin">
        <color rgb="FF000000"/>
      </left>
      <right style="thin">
        <color indexed="64"/>
      </right>
      <top/>
      <bottom/>
      <diagonal/>
    </border>
  </borders>
  <cellStyleXfs count="271">
    <xf numFmtId="0" fontId="0" fillId="0" borderId="0"/>
    <xf numFmtId="0" fontId="97" fillId="0" borderId="0"/>
    <xf numFmtId="0" fontId="1" fillId="2" borderId="0" applyNumberFormat="0" applyBorder="0" applyAlignment="0" applyProtection="0"/>
    <xf numFmtId="0" fontId="137" fillId="2" borderId="0" applyNumberFormat="0" applyBorder="0" applyAlignment="0" applyProtection="0"/>
    <xf numFmtId="0" fontId="1" fillId="2" borderId="0" applyNumberFormat="0" applyBorder="0" applyAlignment="0" applyProtection="0"/>
    <xf numFmtId="0" fontId="137" fillId="2" borderId="0" applyNumberFormat="0" applyBorder="0" applyAlignment="0" applyProtection="0"/>
    <xf numFmtId="0" fontId="1" fillId="2" borderId="0" applyNumberFormat="0" applyBorder="0" applyAlignment="0" applyProtection="0"/>
    <xf numFmtId="0" fontId="137" fillId="2" borderId="0" applyNumberFormat="0" applyBorder="0" applyAlignment="0" applyProtection="0"/>
    <xf numFmtId="0" fontId="1" fillId="3" borderId="0" applyNumberFormat="0" applyBorder="0" applyAlignment="0" applyProtection="0"/>
    <xf numFmtId="0" fontId="137" fillId="3" borderId="0" applyNumberFormat="0" applyBorder="0" applyAlignment="0" applyProtection="0"/>
    <xf numFmtId="0" fontId="1" fillId="3" borderId="0" applyNumberFormat="0" applyBorder="0" applyAlignment="0" applyProtection="0"/>
    <xf numFmtId="0" fontId="137" fillId="3" borderId="0" applyNumberFormat="0" applyBorder="0" applyAlignment="0" applyProtection="0"/>
    <xf numFmtId="0" fontId="1" fillId="3" borderId="0" applyNumberFormat="0" applyBorder="0" applyAlignment="0" applyProtection="0"/>
    <xf numFmtId="0" fontId="137" fillId="3" borderId="0" applyNumberFormat="0" applyBorder="0" applyAlignment="0" applyProtection="0"/>
    <xf numFmtId="0" fontId="1" fillId="4" borderId="0" applyNumberFormat="0" applyBorder="0" applyAlignment="0" applyProtection="0"/>
    <xf numFmtId="0" fontId="137" fillId="4" borderId="0" applyNumberFormat="0" applyBorder="0" applyAlignment="0" applyProtection="0"/>
    <xf numFmtId="0" fontId="1" fillId="4" borderId="0" applyNumberFormat="0" applyBorder="0" applyAlignment="0" applyProtection="0"/>
    <xf numFmtId="0" fontId="137" fillId="4" borderId="0" applyNumberFormat="0" applyBorder="0" applyAlignment="0" applyProtection="0"/>
    <xf numFmtId="0" fontId="1" fillId="4" borderId="0" applyNumberFormat="0" applyBorder="0" applyAlignment="0" applyProtection="0"/>
    <xf numFmtId="0" fontId="137" fillId="4" borderId="0" applyNumberFormat="0" applyBorder="0" applyAlignment="0" applyProtection="0"/>
    <xf numFmtId="0" fontId="1" fillId="5" borderId="0" applyNumberFormat="0" applyBorder="0" applyAlignment="0" applyProtection="0"/>
    <xf numFmtId="0" fontId="137" fillId="5" borderId="0" applyNumberFormat="0" applyBorder="0" applyAlignment="0" applyProtection="0"/>
    <xf numFmtId="0" fontId="1" fillId="5" borderId="0" applyNumberFormat="0" applyBorder="0" applyAlignment="0" applyProtection="0"/>
    <xf numFmtId="0" fontId="137" fillId="5" borderId="0" applyNumberFormat="0" applyBorder="0" applyAlignment="0" applyProtection="0"/>
    <xf numFmtId="0" fontId="1" fillId="5" borderId="0" applyNumberFormat="0" applyBorder="0" applyAlignment="0" applyProtection="0"/>
    <xf numFmtId="0" fontId="137" fillId="5" borderId="0" applyNumberFormat="0" applyBorder="0" applyAlignment="0" applyProtection="0"/>
    <xf numFmtId="0" fontId="1" fillId="6" borderId="0" applyNumberFormat="0" applyBorder="0" applyAlignment="0" applyProtection="0"/>
    <xf numFmtId="0" fontId="137" fillId="28" borderId="0" applyNumberFormat="0" applyBorder="0" applyAlignment="0" applyProtection="0"/>
    <xf numFmtId="0" fontId="1" fillId="6" borderId="0" applyNumberFormat="0" applyBorder="0" applyAlignment="0" applyProtection="0"/>
    <xf numFmtId="0" fontId="137" fillId="28" borderId="0" applyNumberFormat="0" applyBorder="0" applyAlignment="0" applyProtection="0"/>
    <xf numFmtId="0" fontId="1" fillId="6" borderId="0" applyNumberFormat="0" applyBorder="0" applyAlignment="0" applyProtection="0"/>
    <xf numFmtId="0" fontId="137" fillId="28" borderId="0" applyNumberFormat="0" applyBorder="0" applyAlignment="0" applyProtection="0"/>
    <xf numFmtId="0" fontId="1" fillId="7" borderId="0" applyNumberFormat="0" applyBorder="0" applyAlignment="0" applyProtection="0"/>
    <xf numFmtId="0" fontId="137" fillId="29" borderId="0" applyNumberFormat="0" applyBorder="0" applyAlignment="0" applyProtection="0"/>
    <xf numFmtId="0" fontId="1" fillId="7" borderId="0" applyNumberFormat="0" applyBorder="0" applyAlignment="0" applyProtection="0"/>
    <xf numFmtId="0" fontId="137" fillId="29" borderId="0" applyNumberFormat="0" applyBorder="0" applyAlignment="0" applyProtection="0"/>
    <xf numFmtId="0" fontId="1" fillId="7" borderId="0" applyNumberFormat="0" applyBorder="0" applyAlignment="0" applyProtection="0"/>
    <xf numFmtId="0" fontId="137" fillId="29" borderId="0" applyNumberFormat="0" applyBorder="0" applyAlignment="0" applyProtection="0"/>
    <xf numFmtId="0" fontId="1" fillId="8" borderId="0" applyNumberFormat="0" applyBorder="0" applyAlignment="0" applyProtection="0"/>
    <xf numFmtId="0" fontId="137" fillId="30" borderId="0" applyNumberFormat="0" applyBorder="0" applyAlignment="0" applyProtection="0"/>
    <xf numFmtId="0" fontId="1" fillId="8" borderId="0" applyNumberFormat="0" applyBorder="0" applyAlignment="0" applyProtection="0"/>
    <xf numFmtId="0" fontId="137" fillId="30" borderId="0" applyNumberFormat="0" applyBorder="0" applyAlignment="0" applyProtection="0"/>
    <xf numFmtId="0" fontId="1" fillId="8" borderId="0" applyNumberFormat="0" applyBorder="0" applyAlignment="0" applyProtection="0"/>
    <xf numFmtId="0" fontId="137" fillId="30" borderId="0" applyNumberFormat="0" applyBorder="0" applyAlignment="0" applyProtection="0"/>
    <xf numFmtId="0" fontId="1" fillId="9" borderId="0" applyNumberFormat="0" applyBorder="0" applyAlignment="0" applyProtection="0"/>
    <xf numFmtId="0" fontId="137" fillId="31" borderId="0" applyNumberFormat="0" applyBorder="0" applyAlignment="0" applyProtection="0"/>
    <xf numFmtId="0" fontId="1" fillId="9" borderId="0" applyNumberFormat="0" applyBorder="0" applyAlignment="0" applyProtection="0"/>
    <xf numFmtId="0" fontId="137" fillId="31" borderId="0" applyNumberFormat="0" applyBorder="0" applyAlignment="0" applyProtection="0"/>
    <xf numFmtId="0" fontId="1" fillId="9" borderId="0" applyNumberFormat="0" applyBorder="0" applyAlignment="0" applyProtection="0"/>
    <xf numFmtId="0" fontId="137" fillId="31" borderId="0" applyNumberFormat="0" applyBorder="0" applyAlignment="0" applyProtection="0"/>
    <xf numFmtId="0" fontId="1" fillId="10" borderId="0" applyNumberFormat="0" applyBorder="0" applyAlignment="0" applyProtection="0"/>
    <xf numFmtId="0" fontId="137" fillId="10" borderId="0" applyNumberFormat="0" applyBorder="0" applyAlignment="0" applyProtection="0"/>
    <xf numFmtId="0" fontId="1" fillId="10" borderId="0" applyNumberFormat="0" applyBorder="0" applyAlignment="0" applyProtection="0"/>
    <xf numFmtId="0" fontId="137" fillId="10" borderId="0" applyNumberFormat="0" applyBorder="0" applyAlignment="0" applyProtection="0"/>
    <xf numFmtId="0" fontId="1" fillId="10" borderId="0" applyNumberFormat="0" applyBorder="0" applyAlignment="0" applyProtection="0"/>
    <xf numFmtId="0" fontId="137" fillId="10" borderId="0" applyNumberFormat="0" applyBorder="0" applyAlignment="0" applyProtection="0"/>
    <xf numFmtId="0" fontId="1" fillId="5" borderId="0" applyNumberFormat="0" applyBorder="0" applyAlignment="0" applyProtection="0"/>
    <xf numFmtId="0" fontId="137" fillId="32" borderId="0" applyNumberFormat="0" applyBorder="0" applyAlignment="0" applyProtection="0"/>
    <xf numFmtId="0" fontId="1" fillId="5" borderId="0" applyNumberFormat="0" applyBorder="0" applyAlignment="0" applyProtection="0"/>
    <xf numFmtId="0" fontId="137" fillId="32" borderId="0" applyNumberFormat="0" applyBorder="0" applyAlignment="0" applyProtection="0"/>
    <xf numFmtId="0" fontId="1" fillId="5" borderId="0" applyNumberFormat="0" applyBorder="0" applyAlignment="0" applyProtection="0"/>
    <xf numFmtId="0" fontId="137" fillId="32" borderId="0" applyNumberFormat="0" applyBorder="0" applyAlignment="0" applyProtection="0"/>
    <xf numFmtId="0" fontId="1" fillId="8" borderId="0" applyNumberFormat="0" applyBorder="0" applyAlignment="0" applyProtection="0"/>
    <xf numFmtId="0" fontId="137" fillId="33" borderId="0" applyNumberFormat="0" applyBorder="0" applyAlignment="0" applyProtection="0"/>
    <xf numFmtId="0" fontId="1" fillId="8" borderId="0" applyNumberFormat="0" applyBorder="0" applyAlignment="0" applyProtection="0"/>
    <xf numFmtId="0" fontId="137" fillId="33" borderId="0" applyNumberFormat="0" applyBorder="0" applyAlignment="0" applyProtection="0"/>
    <xf numFmtId="0" fontId="1" fillId="8" borderId="0" applyNumberFormat="0" applyBorder="0" applyAlignment="0" applyProtection="0"/>
    <xf numFmtId="0" fontId="137" fillId="33" borderId="0" applyNumberFormat="0" applyBorder="0" applyAlignment="0" applyProtection="0"/>
    <xf numFmtId="0" fontId="1" fillId="11" borderId="0" applyNumberFormat="0" applyBorder="0" applyAlignment="0" applyProtection="0"/>
    <xf numFmtId="0" fontId="137" fillId="34" borderId="0" applyNumberFormat="0" applyBorder="0" applyAlignment="0" applyProtection="0"/>
    <xf numFmtId="0" fontId="1" fillId="11" borderId="0" applyNumberFormat="0" applyBorder="0" applyAlignment="0" applyProtection="0"/>
    <xf numFmtId="0" fontId="137" fillId="34" borderId="0" applyNumberFormat="0" applyBorder="0" applyAlignment="0" applyProtection="0"/>
    <xf numFmtId="0" fontId="1" fillId="11" borderId="0" applyNumberFormat="0" applyBorder="0" applyAlignment="0" applyProtection="0"/>
    <xf numFmtId="0" fontId="137" fillId="34" borderId="0" applyNumberFormat="0" applyBorder="0" applyAlignment="0" applyProtection="0"/>
    <xf numFmtId="0" fontId="80" fillId="12" borderId="0" applyNumberFormat="0" applyBorder="0" applyAlignment="0" applyProtection="0"/>
    <xf numFmtId="0" fontId="138" fillId="35" borderId="0" applyNumberFormat="0" applyBorder="0" applyAlignment="0" applyProtection="0"/>
    <xf numFmtId="0" fontId="80" fillId="12" borderId="0" applyNumberFormat="0" applyBorder="0" applyAlignment="0" applyProtection="0"/>
    <xf numFmtId="0" fontId="138" fillId="35" borderId="0" applyNumberFormat="0" applyBorder="0" applyAlignment="0" applyProtection="0"/>
    <xf numFmtId="0" fontId="80" fillId="12" borderId="0" applyNumberFormat="0" applyBorder="0" applyAlignment="0" applyProtection="0"/>
    <xf numFmtId="0" fontId="138" fillId="35" borderId="0" applyNumberFormat="0" applyBorder="0" applyAlignment="0" applyProtection="0"/>
    <xf numFmtId="0" fontId="80" fillId="9" borderId="0" applyNumberFormat="0" applyBorder="0" applyAlignment="0" applyProtection="0"/>
    <xf numFmtId="0" fontId="138" fillId="36" borderId="0" applyNumberFormat="0" applyBorder="0" applyAlignment="0" applyProtection="0"/>
    <xf numFmtId="0" fontId="80" fillId="9" borderId="0" applyNumberFormat="0" applyBorder="0" applyAlignment="0" applyProtection="0"/>
    <xf numFmtId="0" fontId="138" fillId="36" borderId="0" applyNumberFormat="0" applyBorder="0" applyAlignment="0" applyProtection="0"/>
    <xf numFmtId="0" fontId="80" fillId="9" borderId="0" applyNumberFormat="0" applyBorder="0" applyAlignment="0" applyProtection="0"/>
    <xf numFmtId="0" fontId="138" fillId="36" borderId="0" applyNumberFormat="0" applyBorder="0" applyAlignment="0" applyProtection="0"/>
    <xf numFmtId="0" fontId="80" fillId="10" borderId="0" applyNumberFormat="0" applyBorder="0" applyAlignment="0" applyProtection="0"/>
    <xf numFmtId="0" fontId="138" fillId="10" borderId="0" applyNumberFormat="0" applyBorder="0" applyAlignment="0" applyProtection="0"/>
    <xf numFmtId="0" fontId="80" fillId="10" borderId="0" applyNumberFormat="0" applyBorder="0" applyAlignment="0" applyProtection="0"/>
    <xf numFmtId="0" fontId="138" fillId="10" borderId="0" applyNumberFormat="0" applyBorder="0" applyAlignment="0" applyProtection="0"/>
    <xf numFmtId="0" fontId="80" fillId="10" borderId="0" applyNumberFormat="0" applyBorder="0" applyAlignment="0" applyProtection="0"/>
    <xf numFmtId="0" fontId="138" fillId="10" borderId="0" applyNumberFormat="0" applyBorder="0" applyAlignment="0" applyProtection="0"/>
    <xf numFmtId="0" fontId="80" fillId="13" borderId="0" applyNumberFormat="0" applyBorder="0" applyAlignment="0" applyProtection="0"/>
    <xf numFmtId="0" fontId="138" fillId="13" borderId="0" applyNumberFormat="0" applyBorder="0" applyAlignment="0" applyProtection="0"/>
    <xf numFmtId="0" fontId="80" fillId="13" borderId="0" applyNumberFormat="0" applyBorder="0" applyAlignment="0" applyProtection="0"/>
    <xf numFmtId="0" fontId="138" fillId="13" borderId="0" applyNumberFormat="0" applyBorder="0" applyAlignment="0" applyProtection="0"/>
    <xf numFmtId="0" fontId="80" fillId="13" borderId="0" applyNumberFormat="0" applyBorder="0" applyAlignment="0" applyProtection="0"/>
    <xf numFmtId="0" fontId="138" fillId="13" borderId="0" applyNumberFormat="0" applyBorder="0" applyAlignment="0" applyProtection="0"/>
    <xf numFmtId="0" fontId="80" fillId="14" borderId="0" applyNumberFormat="0" applyBorder="0" applyAlignment="0" applyProtection="0"/>
    <xf numFmtId="0" fontId="138" fillId="37" borderId="0" applyNumberFormat="0" applyBorder="0" applyAlignment="0" applyProtection="0"/>
    <xf numFmtId="0" fontId="80" fillId="14" borderId="0" applyNumberFormat="0" applyBorder="0" applyAlignment="0" applyProtection="0"/>
    <xf numFmtId="0" fontId="138" fillId="37" borderId="0" applyNumberFormat="0" applyBorder="0" applyAlignment="0" applyProtection="0"/>
    <xf numFmtId="0" fontId="80" fillId="14" borderId="0" applyNumberFormat="0" applyBorder="0" applyAlignment="0" applyProtection="0"/>
    <xf numFmtId="0" fontId="138" fillId="37" borderId="0" applyNumberFormat="0" applyBorder="0" applyAlignment="0" applyProtection="0"/>
    <xf numFmtId="0" fontId="80" fillId="15" borderId="0" applyNumberFormat="0" applyBorder="0" applyAlignment="0" applyProtection="0"/>
    <xf numFmtId="0" fontId="138" fillId="15" borderId="0" applyNumberFormat="0" applyBorder="0" applyAlignment="0" applyProtection="0"/>
    <xf numFmtId="0" fontId="80" fillId="15" borderId="0" applyNumberFormat="0" applyBorder="0" applyAlignment="0" applyProtection="0"/>
    <xf numFmtId="0" fontId="138" fillId="15" borderId="0" applyNumberFormat="0" applyBorder="0" applyAlignment="0" applyProtection="0"/>
    <xf numFmtId="0" fontId="80" fillId="15" borderId="0" applyNumberFormat="0" applyBorder="0" applyAlignment="0" applyProtection="0"/>
    <xf numFmtId="0" fontId="138" fillId="15" borderId="0" applyNumberFormat="0" applyBorder="0" applyAlignment="0" applyProtection="0"/>
    <xf numFmtId="0" fontId="138" fillId="38" borderId="0" applyNumberFormat="0" applyBorder="0" applyAlignment="0" applyProtection="0"/>
    <xf numFmtId="0" fontId="138" fillId="38" borderId="0" applyNumberFormat="0" applyBorder="0" applyAlignment="0" applyProtection="0"/>
    <xf numFmtId="0" fontId="138" fillId="38" borderId="0" applyNumberFormat="0" applyBorder="0" applyAlignment="0" applyProtection="0"/>
    <xf numFmtId="0" fontId="138" fillId="38" borderId="0" applyNumberFormat="0" applyBorder="0" applyAlignment="0" applyProtection="0"/>
    <xf numFmtId="0" fontId="80" fillId="16" borderId="0" applyNumberFormat="0" applyBorder="0" applyAlignment="0" applyProtection="0"/>
    <xf numFmtId="0" fontId="138" fillId="39" borderId="0" applyNumberFormat="0" applyBorder="0" applyAlignment="0" applyProtection="0"/>
    <xf numFmtId="0" fontId="138" fillId="39" borderId="0" applyNumberFormat="0" applyBorder="0" applyAlignment="0" applyProtection="0"/>
    <xf numFmtId="0" fontId="138" fillId="39" borderId="0" applyNumberFormat="0" applyBorder="0" applyAlignment="0" applyProtection="0"/>
    <xf numFmtId="0" fontId="138" fillId="39" borderId="0" applyNumberFormat="0" applyBorder="0" applyAlignment="0" applyProtection="0"/>
    <xf numFmtId="0" fontId="80" fillId="17" borderId="0" applyNumberFormat="0" applyBorder="0" applyAlignment="0" applyProtection="0"/>
    <xf numFmtId="0" fontId="138" fillId="40" borderId="0" applyNumberFormat="0" applyBorder="0" applyAlignment="0" applyProtection="0"/>
    <xf numFmtId="0" fontId="138" fillId="40" borderId="0" applyNumberFormat="0" applyBorder="0" applyAlignment="0" applyProtection="0"/>
    <xf numFmtId="0" fontId="138" fillId="40" borderId="0" applyNumberFormat="0" applyBorder="0" applyAlignment="0" applyProtection="0"/>
    <xf numFmtId="0" fontId="138" fillId="40" borderId="0" applyNumberFormat="0" applyBorder="0" applyAlignment="0" applyProtection="0"/>
    <xf numFmtId="0" fontId="80" fillId="18" borderId="0" applyNumberFormat="0" applyBorder="0" applyAlignment="0" applyProtection="0"/>
    <xf numFmtId="0" fontId="138" fillId="41" borderId="0" applyNumberFormat="0" applyBorder="0" applyAlignment="0" applyProtection="0"/>
    <xf numFmtId="0" fontId="138" fillId="41" borderId="0" applyNumberFormat="0" applyBorder="0" applyAlignment="0" applyProtection="0"/>
    <xf numFmtId="0" fontId="138" fillId="41" borderId="0" applyNumberFormat="0" applyBorder="0" applyAlignment="0" applyProtection="0"/>
    <xf numFmtId="0" fontId="138" fillId="41" borderId="0" applyNumberFormat="0" applyBorder="0" applyAlignment="0" applyProtection="0"/>
    <xf numFmtId="0" fontId="80" fillId="13" borderId="0" applyNumberFormat="0" applyBorder="0" applyAlignment="0" applyProtection="0"/>
    <xf numFmtId="0" fontId="138" fillId="42" borderId="0" applyNumberFormat="0" applyBorder="0" applyAlignment="0" applyProtection="0"/>
    <xf numFmtId="0" fontId="138" fillId="42" borderId="0" applyNumberFormat="0" applyBorder="0" applyAlignment="0" applyProtection="0"/>
    <xf numFmtId="0" fontId="138" fillId="42" borderId="0" applyNumberFormat="0" applyBorder="0" applyAlignment="0" applyProtection="0"/>
    <xf numFmtId="0" fontId="138" fillId="42" borderId="0" applyNumberFormat="0" applyBorder="0" applyAlignment="0" applyProtection="0"/>
    <xf numFmtId="0" fontId="80" fillId="14" borderId="0" applyNumberFormat="0" applyBorder="0" applyAlignment="0" applyProtection="0"/>
    <xf numFmtId="0" fontId="138" fillId="43" borderId="0" applyNumberFormat="0" applyBorder="0" applyAlignment="0" applyProtection="0"/>
    <xf numFmtId="0" fontId="138" fillId="43" borderId="0" applyNumberFormat="0" applyBorder="0" applyAlignment="0" applyProtection="0"/>
    <xf numFmtId="0" fontId="138" fillId="43" borderId="0" applyNumberFormat="0" applyBorder="0" applyAlignment="0" applyProtection="0"/>
    <xf numFmtId="0" fontId="138" fillId="43" borderId="0" applyNumberFormat="0" applyBorder="0" applyAlignment="0" applyProtection="0"/>
    <xf numFmtId="0" fontId="80" fillId="19" borderId="0" applyNumberFormat="0" applyBorder="0" applyAlignment="0" applyProtection="0"/>
    <xf numFmtId="41" fontId="9" fillId="0" borderId="0" applyFont="0" applyFill="0" applyBorder="0" applyAlignment="0" applyProtection="0"/>
    <xf numFmtId="170"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39" fillId="44" borderId="73" applyNumberFormat="0" applyAlignment="0" applyProtection="0"/>
    <xf numFmtId="0" fontId="139" fillId="44" borderId="73" applyNumberFormat="0" applyAlignment="0" applyProtection="0"/>
    <xf numFmtId="0" fontId="139" fillId="44" borderId="73" applyNumberFormat="0" applyAlignment="0" applyProtection="0"/>
    <xf numFmtId="0" fontId="139" fillId="44" borderId="73" applyNumberFormat="0" applyAlignment="0" applyProtection="0"/>
    <xf numFmtId="0" fontId="81" fillId="7" borderId="1" applyNumberFormat="0" applyAlignment="0" applyProtection="0"/>
    <xf numFmtId="0" fontId="140" fillId="45" borderId="74" applyNumberFormat="0" applyAlignment="0" applyProtection="0"/>
    <xf numFmtId="0" fontId="140" fillId="45" borderId="74" applyNumberFormat="0" applyAlignment="0" applyProtection="0"/>
    <xf numFmtId="0" fontId="140" fillId="45" borderId="74" applyNumberFormat="0" applyAlignment="0" applyProtection="0"/>
    <xf numFmtId="0" fontId="140" fillId="45" borderId="74" applyNumberFormat="0" applyAlignment="0" applyProtection="0"/>
    <xf numFmtId="0" fontId="82" fillId="20" borderId="2" applyNumberFormat="0" applyAlignment="0" applyProtection="0"/>
    <xf numFmtId="0" fontId="83" fillId="4"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83" fillId="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42" fillId="0" borderId="75" applyNumberFormat="0" applyFill="0" applyAlignment="0" applyProtection="0"/>
    <xf numFmtId="0" fontId="142" fillId="0" borderId="75" applyNumberFormat="0" applyFill="0" applyAlignment="0" applyProtection="0"/>
    <xf numFmtId="0" fontId="142" fillId="0" borderId="75" applyNumberFormat="0" applyFill="0" applyAlignment="0" applyProtection="0"/>
    <xf numFmtId="0" fontId="142" fillId="0" borderId="75" applyNumberFormat="0" applyFill="0" applyAlignment="0" applyProtection="0"/>
    <xf numFmtId="0" fontId="84" fillId="0" borderId="3" applyNumberFormat="0" applyFill="0" applyAlignment="0" applyProtection="0"/>
    <xf numFmtId="0" fontId="143" fillId="47" borderId="76" applyNumberFormat="0" applyAlignment="0" applyProtection="0"/>
    <xf numFmtId="0" fontId="143" fillId="47" borderId="76" applyNumberFormat="0" applyAlignment="0" applyProtection="0"/>
    <xf numFmtId="0" fontId="143" fillId="47" borderId="76" applyNumberFormat="0" applyAlignment="0" applyProtection="0"/>
    <xf numFmtId="0" fontId="143" fillId="47" borderId="76" applyNumberFormat="0" applyAlignment="0" applyProtection="0"/>
    <xf numFmtId="0" fontId="85" fillId="21" borderId="4" applyNumberFormat="0" applyAlignment="0" applyProtection="0"/>
    <xf numFmtId="0" fontId="144" fillId="0" borderId="77" applyNumberFormat="0" applyFill="0" applyAlignment="0" applyProtection="0"/>
    <xf numFmtId="0" fontId="144" fillId="0" borderId="77" applyNumberFormat="0" applyFill="0" applyAlignment="0" applyProtection="0"/>
    <xf numFmtId="0" fontId="144" fillId="0" borderId="77" applyNumberFormat="0" applyFill="0" applyAlignment="0" applyProtection="0"/>
    <xf numFmtId="0" fontId="144" fillId="0" borderId="77" applyNumberFormat="0" applyFill="0" applyAlignment="0" applyProtection="0"/>
    <xf numFmtId="0" fontId="86" fillId="0" borderId="5" applyNumberFormat="0" applyFill="0" applyAlignment="0" applyProtection="0"/>
    <xf numFmtId="0" fontId="145" fillId="0" borderId="78" applyNumberFormat="0" applyFill="0" applyAlignment="0" applyProtection="0"/>
    <xf numFmtId="0" fontId="145" fillId="0" borderId="78" applyNumberFormat="0" applyFill="0" applyAlignment="0" applyProtection="0"/>
    <xf numFmtId="0" fontId="145" fillId="0" borderId="78" applyNumberFormat="0" applyFill="0" applyAlignment="0" applyProtection="0"/>
    <xf numFmtId="0" fontId="145" fillId="0" borderId="78" applyNumberFormat="0" applyFill="0" applyAlignment="0" applyProtection="0"/>
    <xf numFmtId="0" fontId="87" fillId="0" borderId="6" applyNumberFormat="0" applyFill="0" applyAlignment="0" applyProtection="0"/>
    <xf numFmtId="0" fontId="146" fillId="0" borderId="79" applyNumberFormat="0" applyFill="0" applyAlignment="0" applyProtection="0"/>
    <xf numFmtId="0" fontId="146" fillId="0" borderId="79" applyNumberFormat="0" applyFill="0" applyAlignment="0" applyProtection="0"/>
    <xf numFmtId="0" fontId="146" fillId="0" borderId="79" applyNumberFormat="0" applyFill="0" applyAlignment="0" applyProtection="0"/>
    <xf numFmtId="0" fontId="146" fillId="0" borderId="79" applyNumberFormat="0" applyFill="0" applyAlignment="0" applyProtection="0"/>
    <xf numFmtId="0" fontId="88" fillId="0" borderId="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88" fillId="0" borderId="0" applyNumberFormat="0" applyFill="0" applyBorder="0" applyAlignment="0" applyProtection="0"/>
    <xf numFmtId="0" fontId="89" fillId="22" borderId="0" applyNumberFormat="0" applyBorder="0" applyAlignment="0" applyProtection="0"/>
    <xf numFmtId="0" fontId="147" fillId="48" borderId="0" applyNumberFormat="0" applyBorder="0" applyAlignment="0" applyProtection="0"/>
    <xf numFmtId="0" fontId="147" fillId="48" borderId="0" applyNumberFormat="0" applyBorder="0" applyAlignment="0" applyProtection="0"/>
    <xf numFmtId="0" fontId="147" fillId="48" borderId="0" applyNumberFormat="0" applyBorder="0" applyAlignment="0" applyProtection="0"/>
    <xf numFmtId="0" fontId="89" fillId="22" borderId="0" applyNumberFormat="0" applyBorder="0" applyAlignment="0" applyProtection="0"/>
    <xf numFmtId="0" fontId="148" fillId="0" borderId="0"/>
    <xf numFmtId="0" fontId="149" fillId="0" borderId="0"/>
    <xf numFmtId="0" fontId="137" fillId="0" borderId="0"/>
    <xf numFmtId="0" fontId="137" fillId="0" borderId="0"/>
    <xf numFmtId="0" fontId="95" fillId="0" borderId="0"/>
    <xf numFmtId="0" fontId="97" fillId="0" borderId="0"/>
    <xf numFmtId="0" fontId="98" fillId="0" borderId="0"/>
    <xf numFmtId="0" fontId="100" fillId="0" borderId="0"/>
    <xf numFmtId="0" fontId="137" fillId="0" borderId="0"/>
    <xf numFmtId="0" fontId="9" fillId="0" borderId="0"/>
    <xf numFmtId="0" fontId="1" fillId="0" borderId="0"/>
    <xf numFmtId="0" fontId="79" fillId="0" borderId="0"/>
    <xf numFmtId="0" fontId="1" fillId="0" borderId="0"/>
    <xf numFmtId="0" fontId="1" fillId="0" borderId="0"/>
    <xf numFmtId="0" fontId="9" fillId="0" borderId="0"/>
    <xf numFmtId="0" fontId="9" fillId="0" borderId="0"/>
    <xf numFmtId="0" fontId="1" fillId="0" borderId="0"/>
    <xf numFmtId="0" fontId="101" fillId="0" borderId="0"/>
    <xf numFmtId="0" fontId="21" fillId="0" borderId="0"/>
    <xf numFmtId="0" fontId="9" fillId="0" borderId="0"/>
    <xf numFmtId="0" fontId="29" fillId="0" borderId="0"/>
    <xf numFmtId="0" fontId="9" fillId="0" borderId="0"/>
    <xf numFmtId="0" fontId="97" fillId="0" borderId="0"/>
    <xf numFmtId="0" fontId="137" fillId="0" borderId="0"/>
    <xf numFmtId="0" fontId="102" fillId="0" borderId="0"/>
    <xf numFmtId="0" fontId="149" fillId="0" borderId="0"/>
    <xf numFmtId="0" fontId="9" fillId="0" borderId="0"/>
    <xf numFmtId="0" fontId="149" fillId="0" borderId="0"/>
    <xf numFmtId="0" fontId="9" fillId="0" borderId="0"/>
    <xf numFmtId="0" fontId="149" fillId="0" borderId="0"/>
    <xf numFmtId="0" fontId="97" fillId="0" borderId="0"/>
    <xf numFmtId="0" fontId="97" fillId="0" borderId="0"/>
    <xf numFmtId="0" fontId="1" fillId="0" borderId="0"/>
    <xf numFmtId="0" fontId="150" fillId="45" borderId="73" applyNumberFormat="0" applyAlignment="0" applyProtection="0"/>
    <xf numFmtId="0" fontId="150" fillId="45" borderId="73" applyNumberFormat="0" applyAlignment="0" applyProtection="0"/>
    <xf numFmtId="0" fontId="150" fillId="45" borderId="73" applyNumberFormat="0" applyAlignment="0" applyProtection="0"/>
    <xf numFmtId="0" fontId="150" fillId="45" borderId="73" applyNumberFormat="0" applyAlignment="0" applyProtection="0"/>
    <xf numFmtId="0" fontId="90" fillId="20" borderId="1"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8"/>
    <xf numFmtId="0" fontId="151" fillId="0" borderId="80" applyNumberFormat="0" applyFill="0" applyAlignment="0" applyProtection="0"/>
    <xf numFmtId="0" fontId="151" fillId="0" borderId="80" applyNumberFormat="0" applyFill="0" applyAlignment="0" applyProtection="0"/>
    <xf numFmtId="0" fontId="151" fillId="0" borderId="80" applyNumberFormat="0" applyFill="0" applyAlignment="0" applyProtection="0"/>
    <xf numFmtId="0" fontId="151" fillId="0" borderId="80" applyNumberFormat="0" applyFill="0" applyAlignment="0" applyProtection="0"/>
    <xf numFmtId="0" fontId="2" fillId="0" borderId="9" applyNumberFormat="0" applyFill="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91"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92" fillId="0" borderId="0" applyNumberFormat="0" applyFill="0" applyBorder="0" applyAlignment="0" applyProtection="0"/>
    <xf numFmtId="0" fontId="154" fillId="0" borderId="0" applyNumberFormat="0" applyFill="0" applyBorder="0" applyAlignment="0" applyProtection="0"/>
    <xf numFmtId="0" fontId="93" fillId="0" borderId="0" applyNumberFormat="0" applyFill="0" applyBorder="0" applyAlignment="0" applyProtection="0"/>
    <xf numFmtId="0" fontId="58"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9" fillId="23" borderId="10" applyNumberFormat="0" applyFont="0" applyAlignment="0" applyProtection="0"/>
    <xf numFmtId="44" fontId="9" fillId="0" borderId="0" applyFont="0" applyFill="0" applyBorder="0" applyAlignment="0" applyProtection="0"/>
    <xf numFmtId="0" fontId="94" fillId="3" borderId="0" applyNumberFormat="0" applyBorder="0" applyAlignment="0" applyProtection="0"/>
    <xf numFmtId="0" fontId="155" fillId="50" borderId="0" applyNumberFormat="0" applyBorder="0" applyAlignment="0" applyProtection="0"/>
    <xf numFmtId="0" fontId="155" fillId="50" borderId="0" applyNumberFormat="0" applyBorder="0" applyAlignment="0" applyProtection="0"/>
    <xf numFmtId="0" fontId="155" fillId="50" borderId="0" applyNumberFormat="0" applyBorder="0" applyAlignment="0" applyProtection="0"/>
    <xf numFmtId="0" fontId="94" fillId="3" borderId="0" applyNumberFormat="0" applyBorder="0" applyAlignment="0" applyProtection="0"/>
  </cellStyleXfs>
  <cellXfs count="2302">
    <xf numFmtId="0" fontId="0" fillId="0" borderId="0" xfId="0"/>
    <xf numFmtId="0" fontId="5" fillId="0" borderId="0" xfId="0" applyFont="1" applyAlignment="1">
      <alignment vertical="center" wrapText="1"/>
    </xf>
    <xf numFmtId="0" fontId="5" fillId="0" borderId="0" xfId="0" applyFont="1" applyAlignment="1">
      <alignment vertical="center"/>
    </xf>
    <xf numFmtId="0" fontId="10" fillId="0" borderId="0" xfId="0" applyFont="1" applyAlignment="1">
      <alignment horizontal="left" vertical="center"/>
    </xf>
    <xf numFmtId="0" fontId="11" fillId="0" borderId="0" xfId="0" applyFont="1"/>
    <xf numFmtId="0" fontId="11" fillId="0" borderId="0" xfId="0" applyFont="1" applyBorder="1"/>
    <xf numFmtId="0" fontId="13" fillId="0" borderId="0" xfId="0" applyFont="1" applyAlignment="1">
      <alignment horizontal="left" vertical="center"/>
    </xf>
    <xf numFmtId="0" fontId="13" fillId="0" borderId="0" xfId="0" applyFont="1" applyAlignment="1">
      <alignment vertical="center"/>
    </xf>
    <xf numFmtId="0" fontId="4" fillId="0" borderId="0" xfId="162" applyFont="1" applyAlignment="1" applyProtection="1">
      <alignment horizontal="left" vertical="center"/>
    </xf>
    <xf numFmtId="0" fontId="11" fillId="0" borderId="0" xfId="0" applyFont="1" applyAlignment="1">
      <alignment vertical="center"/>
    </xf>
    <xf numFmtId="0" fontId="17" fillId="0" borderId="0" xfId="0" applyFont="1"/>
    <xf numFmtId="0" fontId="12" fillId="0" borderId="0" xfId="0" applyFont="1" applyAlignment="1">
      <alignment horizontal="left" vertical="center"/>
    </xf>
    <xf numFmtId="0" fontId="0" fillId="0" borderId="0" xfId="0" applyAlignment="1">
      <alignment vertical="center"/>
    </xf>
    <xf numFmtId="0" fontId="60" fillId="0" borderId="0" xfId="0" applyFont="1"/>
    <xf numFmtId="0" fontId="0" fillId="0" borderId="0" xfId="0" applyBorder="1" applyAlignment="1">
      <alignment wrapText="1"/>
    </xf>
    <xf numFmtId="164" fontId="0" fillId="0" borderId="0" xfId="0" applyNumberFormat="1"/>
    <xf numFmtId="0" fontId="22" fillId="0" borderId="0" xfId="220" applyFont="1"/>
    <xf numFmtId="0" fontId="22" fillId="0" borderId="0" xfId="220" applyFont="1" applyBorder="1"/>
    <xf numFmtId="0" fontId="17" fillId="0" borderId="0" xfId="0" applyFont="1" applyAlignment="1">
      <alignment vertical="center"/>
    </xf>
    <xf numFmtId="0" fontId="12" fillId="0" borderId="0" xfId="0" applyFont="1" applyAlignment="1">
      <alignment vertical="center"/>
    </xf>
    <xf numFmtId="0" fontId="0" fillId="0" borderId="0" xfId="0" applyBorder="1"/>
    <xf numFmtId="0" fontId="9" fillId="0" borderId="0" xfId="220" applyFont="1"/>
    <xf numFmtId="0" fontId="61" fillId="0" borderId="0" xfId="0" applyFont="1"/>
    <xf numFmtId="0" fontId="9" fillId="0" borderId="0" xfId="222" applyFont="1"/>
    <xf numFmtId="0" fontId="22" fillId="0" borderId="0" xfId="220" applyFont="1" applyAlignment="1"/>
    <xf numFmtId="0" fontId="20" fillId="0" borderId="0" xfId="0" applyFont="1" applyAlignment="1">
      <alignment horizontal="left" vertical="center"/>
    </xf>
    <xf numFmtId="0" fontId="0" fillId="0" borderId="0" xfId="0" applyBorder="1" applyAlignment="1">
      <alignment horizontal="right" wrapText="1"/>
    </xf>
    <xf numFmtId="0" fontId="22" fillId="0" borderId="0" xfId="220" applyFont="1" applyFill="1"/>
    <xf numFmtId="0" fontId="32" fillId="0" borderId="0" xfId="0" applyFont="1"/>
    <xf numFmtId="0" fontId="0" fillId="0" borderId="0" xfId="0" applyFont="1"/>
    <xf numFmtId="0" fontId="2" fillId="0" borderId="0" xfId="0" applyFont="1"/>
    <xf numFmtId="0" fontId="9" fillId="0" borderId="0" xfId="220" applyFont="1" applyBorder="1"/>
    <xf numFmtId="0" fontId="9" fillId="0" borderId="11" xfId="220" applyFont="1" applyBorder="1"/>
    <xf numFmtId="0" fontId="9" fillId="0" borderId="0" xfId="220" applyFont="1" applyFill="1"/>
    <xf numFmtId="0" fontId="37" fillId="0" borderId="0" xfId="220" applyFont="1"/>
    <xf numFmtId="0" fontId="64" fillId="0" borderId="0" xfId="0" applyFont="1"/>
    <xf numFmtId="0" fontId="34" fillId="0" borderId="0" xfId="220" applyFont="1"/>
    <xf numFmtId="0" fontId="5" fillId="0" borderId="12" xfId="220" applyFont="1" applyFill="1" applyBorder="1" applyAlignment="1">
      <alignment horizontal="center" vertical="center" wrapText="1"/>
    </xf>
    <xf numFmtId="0" fontId="5" fillId="0" borderId="13"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 fillId="0" borderId="0" xfId="162" applyFont="1" applyAlignment="1" applyProtection="1">
      <alignment horizontal="left" vertical="center"/>
    </xf>
    <xf numFmtId="0" fontId="5" fillId="0" borderId="11" xfId="220" applyFont="1" applyFill="1" applyBorder="1"/>
    <xf numFmtId="0" fontId="5" fillId="0" borderId="0" xfId="220" applyFont="1" applyFill="1" applyBorder="1"/>
    <xf numFmtId="0" fontId="5" fillId="0" borderId="15" xfId="220" applyFont="1" applyFill="1" applyBorder="1" applyAlignment="1">
      <alignment horizontal="left" vertical="center"/>
    </xf>
    <xf numFmtId="0" fontId="5" fillId="0" borderId="11" xfId="220" applyFont="1" applyFill="1" applyBorder="1" applyAlignment="1">
      <alignment horizontal="centerContinuous" vertical="center"/>
    </xf>
    <xf numFmtId="0" fontId="5" fillId="0" borderId="16" xfId="220" applyFont="1" applyFill="1" applyBorder="1" applyAlignment="1">
      <alignment horizontal="centerContinuous" vertical="center"/>
    </xf>
    <xf numFmtId="0" fontId="5" fillId="0" borderId="11" xfId="220" applyFont="1" applyFill="1" applyBorder="1" applyAlignment="1">
      <alignment horizontal="left" vertical="center"/>
    </xf>
    <xf numFmtId="0" fontId="5" fillId="0" borderId="16" xfId="220" applyFont="1" applyFill="1" applyBorder="1" applyAlignment="1">
      <alignment horizontal="left" vertical="center"/>
    </xf>
    <xf numFmtId="0" fontId="5" fillId="0" borderId="17" xfId="220" applyFont="1" applyFill="1" applyBorder="1"/>
    <xf numFmtId="0" fontId="47" fillId="0" borderId="0" xfId="0" applyFont="1" applyAlignment="1">
      <alignment horizontal="left" vertical="center"/>
    </xf>
    <xf numFmtId="0" fontId="21" fillId="0" borderId="0" xfId="220" applyFont="1"/>
    <xf numFmtId="0" fontId="6" fillId="0" borderId="0" xfId="162" applyFont="1" applyAlignment="1" applyProtection="1">
      <alignment horizontal="left" vertical="center"/>
    </xf>
    <xf numFmtId="0" fontId="5" fillId="0" borderId="15" xfId="220" applyFont="1" applyFill="1" applyBorder="1" applyAlignment="1">
      <alignment horizontal="center" vertical="center" wrapText="1"/>
    </xf>
    <xf numFmtId="164" fontId="65" fillId="0" borderId="0" xfId="0" applyNumberFormat="1" applyFont="1" applyBorder="1" applyAlignment="1">
      <alignment horizontal="right" wrapText="1"/>
    </xf>
    <xf numFmtId="164" fontId="62" fillId="0" borderId="0" xfId="0" applyNumberFormat="1" applyFont="1" applyBorder="1" applyAlignment="1">
      <alignment wrapText="1"/>
    </xf>
    <xf numFmtId="0" fontId="5" fillId="0" borderId="18" xfId="220" applyFont="1" applyFill="1" applyBorder="1"/>
    <xf numFmtId="0" fontId="5" fillId="0" borderId="16" xfId="220" applyFont="1" applyFill="1" applyBorder="1"/>
    <xf numFmtId="0" fontId="5" fillId="0" borderId="19"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30" fillId="0" borderId="0" xfId="0" applyFont="1" applyBorder="1" applyAlignment="1">
      <alignment horizontal="left" vertical="center"/>
    </xf>
    <xf numFmtId="0" fontId="51" fillId="0" borderId="0" xfId="0" applyFont="1" applyAlignment="1">
      <alignment vertical="center"/>
    </xf>
    <xf numFmtId="0" fontId="66" fillId="0" borderId="0" xfId="0" applyFont="1"/>
    <xf numFmtId="0" fontId="14" fillId="0" borderId="0" xfId="220" applyFont="1" applyAlignment="1"/>
    <xf numFmtId="0" fontId="14" fillId="0" borderId="0" xfId="220" applyFont="1" applyAlignment="1">
      <alignment vertical="center"/>
    </xf>
    <xf numFmtId="164" fontId="27" fillId="0" borderId="0" xfId="0" applyNumberFormat="1" applyFont="1" applyBorder="1" applyAlignment="1">
      <alignment vertical="center"/>
    </xf>
    <xf numFmtId="0" fontId="19" fillId="0" borderId="0" xfId="0" applyFont="1" applyAlignment="1">
      <alignment horizontal="left" vertical="center"/>
    </xf>
    <xf numFmtId="0" fontId="27" fillId="0" borderId="0" xfId="0" applyFont="1"/>
    <xf numFmtId="0" fontId="8" fillId="24" borderId="0" xfId="0" applyFont="1" applyFill="1" applyBorder="1" applyAlignment="1"/>
    <xf numFmtId="0" fontId="5" fillId="24" borderId="0" xfId="0" applyFont="1" applyFill="1" applyBorder="1" applyAlignment="1"/>
    <xf numFmtId="0" fontId="40" fillId="24" borderId="0" xfId="0" applyFont="1" applyFill="1" applyBorder="1" applyAlignment="1"/>
    <xf numFmtId="0" fontId="40" fillId="24" borderId="0" xfId="0" applyFont="1" applyFill="1" applyBorder="1" applyAlignment="1">
      <alignment horizontal="left"/>
    </xf>
    <xf numFmtId="0" fontId="5" fillId="24" borderId="0" xfId="0" applyFont="1" applyFill="1" applyBorder="1" applyAlignment="1">
      <alignment horizontal="left"/>
    </xf>
    <xf numFmtId="0" fontId="8" fillId="24" borderId="20" xfId="0" applyFont="1" applyFill="1" applyBorder="1" applyAlignment="1"/>
    <xf numFmtId="0" fontId="5" fillId="24" borderId="20" xfId="0" applyFont="1" applyFill="1" applyBorder="1" applyAlignment="1"/>
    <xf numFmtId="0" fontId="52" fillId="24" borderId="20" xfId="0" applyFont="1" applyFill="1" applyBorder="1" applyAlignment="1">
      <alignment horizontal="left"/>
    </xf>
    <xf numFmtId="0" fontId="42" fillId="0" borderId="0" xfId="0" applyFont="1" applyBorder="1" applyAlignment="1">
      <alignment horizontal="center" vertical="center" wrapText="1"/>
    </xf>
    <xf numFmtId="164" fontId="63" fillId="0" borderId="0" xfId="0" applyNumberFormat="1" applyFont="1" applyBorder="1"/>
    <xf numFmtId="164" fontId="62" fillId="0" borderId="0" xfId="0" applyNumberFormat="1" applyFont="1" applyBorder="1"/>
    <xf numFmtId="0" fontId="37" fillId="0" borderId="0" xfId="0" applyFont="1" applyAlignment="1">
      <alignment horizontal="left" vertical="center" wrapText="1"/>
    </xf>
    <xf numFmtId="0" fontId="25" fillId="0" borderId="0" xfId="0" applyFont="1"/>
    <xf numFmtId="0" fontId="8" fillId="0" borderId="0" xfId="220" applyFont="1" applyFill="1" applyBorder="1" applyAlignment="1">
      <alignment horizontal="right"/>
    </xf>
    <xf numFmtId="0" fontId="5" fillId="0" borderId="0" xfId="220" applyFont="1" applyFill="1" applyBorder="1" applyAlignment="1">
      <alignment horizontal="left" vertical="center"/>
    </xf>
    <xf numFmtId="0" fontId="5" fillId="0" borderId="0" xfId="220" applyFont="1" applyFill="1" applyBorder="1" applyAlignment="1">
      <alignment horizontal="right" vertical="center"/>
    </xf>
    <xf numFmtId="0" fontId="24" fillId="0" borderId="0" xfId="0" applyFont="1" applyAlignment="1">
      <alignment horizontal="left" vertical="center"/>
    </xf>
    <xf numFmtId="0" fontId="26" fillId="0" borderId="0" xfId="0" applyFont="1" applyAlignment="1">
      <alignment horizontal="left" vertical="center" wrapText="1"/>
    </xf>
    <xf numFmtId="0" fontId="14" fillId="0" borderId="0" xfId="220" applyFont="1"/>
    <xf numFmtId="0" fontId="14" fillId="0" borderId="0" xfId="220" applyFont="1" applyAlignment="1">
      <alignment horizontal="left"/>
    </xf>
    <xf numFmtId="0" fontId="11" fillId="0" borderId="0" xfId="0" applyFont="1" applyAlignment="1">
      <alignment vertical="top"/>
    </xf>
    <xf numFmtId="0" fontId="22" fillId="0" borderId="0" xfId="220" applyFont="1" applyAlignment="1">
      <alignment horizontal="justify"/>
    </xf>
    <xf numFmtId="0" fontId="6" fillId="0" borderId="0" xfId="162" applyFont="1" applyAlignment="1" applyProtection="1">
      <alignment vertical="center"/>
    </xf>
    <xf numFmtId="0" fontId="62" fillId="0" borderId="0" xfId="0" applyFont="1"/>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56" fillId="0" borderId="0" xfId="162" applyFont="1" applyAlignment="1" applyProtection="1">
      <alignment wrapText="1"/>
    </xf>
    <xf numFmtId="0" fontId="56" fillId="0" borderId="0" xfId="162" applyFont="1" applyAlignment="1" applyProtection="1">
      <alignment vertical="center" wrapText="1"/>
    </xf>
    <xf numFmtId="0" fontId="68" fillId="0" borderId="0" xfId="0" applyFont="1"/>
    <xf numFmtId="0" fontId="3" fillId="0" borderId="0" xfId="162" applyAlignment="1" applyProtection="1">
      <alignment horizontal="left" vertical="center"/>
    </xf>
    <xf numFmtId="0" fontId="56" fillId="0" borderId="0" xfId="162" applyFont="1" applyFill="1" applyAlignment="1" applyProtection="1">
      <alignment vertical="center" wrapText="1"/>
    </xf>
    <xf numFmtId="0" fontId="55" fillId="0" borderId="0" xfId="162" applyFont="1" applyBorder="1" applyAlignment="1" applyProtection="1">
      <alignment horizontal="left" vertical="center"/>
    </xf>
    <xf numFmtId="0" fontId="5" fillId="0" borderId="8" xfId="220" applyFont="1" applyBorder="1"/>
    <xf numFmtId="0" fontId="5" fillId="0" borderId="8" xfId="220" applyFont="1" applyFill="1" applyBorder="1"/>
    <xf numFmtId="164" fontId="5" fillId="0" borderId="8" xfId="220" applyNumberFormat="1" applyFont="1" applyBorder="1"/>
    <xf numFmtId="164" fontId="8" fillId="0" borderId="8" xfId="220" applyNumberFormat="1" applyFont="1" applyFill="1" applyBorder="1" applyAlignment="1">
      <alignment horizontal="right"/>
    </xf>
    <xf numFmtId="164" fontId="8" fillId="0" borderId="21" xfId="220" applyNumberFormat="1" applyFont="1" applyFill="1" applyBorder="1" applyAlignment="1">
      <alignment horizontal="right"/>
    </xf>
    <xf numFmtId="164" fontId="5" fillId="0" borderId="21" xfId="220" applyNumberFormat="1" applyFont="1" applyFill="1" applyBorder="1" applyAlignment="1">
      <alignment horizontal="left"/>
    </xf>
    <xf numFmtId="0" fontId="5" fillId="0" borderId="21" xfId="220" applyFont="1" applyFill="1" applyBorder="1"/>
    <xf numFmtId="0" fontId="5" fillId="0" borderId="21" xfId="220" applyFont="1" applyFill="1" applyBorder="1" applyAlignment="1">
      <alignment horizontal="left"/>
    </xf>
    <xf numFmtId="0" fontId="8" fillId="0" borderId="21" xfId="220" applyFont="1" applyFill="1" applyBorder="1" applyAlignment="1">
      <alignment horizontal="right"/>
    </xf>
    <xf numFmtId="0" fontId="5" fillId="0" borderId="8" xfId="220" applyFont="1" applyFill="1" applyBorder="1" applyAlignment="1">
      <alignment horizontal="left"/>
    </xf>
    <xf numFmtId="0" fontId="5" fillId="0" borderId="13" xfId="220" applyFont="1" applyBorder="1" applyAlignment="1">
      <alignment horizontal="center" vertical="center" wrapText="1"/>
    </xf>
    <xf numFmtId="0" fontId="9" fillId="0" borderId="0" xfId="220" applyFont="1" applyAlignment="1">
      <alignment horizontal="left" indent="5"/>
    </xf>
    <xf numFmtId="0" fontId="42" fillId="0" borderId="8" xfId="0" applyFont="1" applyBorder="1" applyAlignment="1">
      <alignment vertical="center" wrapText="1"/>
    </xf>
    <xf numFmtId="0" fontId="9" fillId="0" borderId="11" xfId="220" applyFont="1" applyFill="1" applyBorder="1"/>
    <xf numFmtId="0" fontId="42" fillId="0" borderId="22" xfId="0" applyFont="1" applyBorder="1" applyAlignment="1">
      <alignment vertical="center" wrapText="1"/>
    </xf>
    <xf numFmtId="0" fontId="5" fillId="0" borderId="17" xfId="220" applyFont="1" applyFill="1" applyBorder="1" applyAlignment="1">
      <alignment vertical="center" wrapText="1"/>
    </xf>
    <xf numFmtId="0" fontId="5" fillId="0" borderId="0" xfId="220" applyFont="1"/>
    <xf numFmtId="0" fontId="36" fillId="0" borderId="11" xfId="220" applyFont="1" applyFill="1" applyBorder="1" applyAlignment="1">
      <alignment horizontal="centerContinuous"/>
    </xf>
    <xf numFmtId="0" fontId="36" fillId="0" borderId="12" xfId="220" applyFont="1" applyFill="1" applyBorder="1" applyAlignment="1">
      <alignment horizontal="center" vertical="center" wrapText="1"/>
    </xf>
    <xf numFmtId="0" fontId="36" fillId="0" borderId="13" xfId="220" applyFont="1" applyFill="1" applyBorder="1" applyAlignment="1">
      <alignment horizontal="center" vertical="center" wrapText="1"/>
    </xf>
    <xf numFmtId="0" fontId="13" fillId="0" borderId="0" xfId="0" applyFont="1" applyAlignment="1"/>
    <xf numFmtId="0" fontId="26" fillId="0" borderId="0" xfId="0" applyFont="1"/>
    <xf numFmtId="0" fontId="9" fillId="0" borderId="0" xfId="220" applyFont="1" applyAlignment="1"/>
    <xf numFmtId="0" fontId="17" fillId="0" borderId="0" xfId="0" applyFont="1" applyAlignment="1"/>
    <xf numFmtId="0" fontId="36" fillId="0" borderId="0" xfId="0" applyFont="1" applyAlignment="1">
      <alignment horizontal="left" wrapText="1"/>
    </xf>
    <xf numFmtId="0" fontId="0" fillId="0" borderId="0" xfId="0" applyAlignment="1"/>
    <xf numFmtId="0" fontId="0" fillId="0" borderId="0" xfId="0" applyBorder="1" applyAlignment="1"/>
    <xf numFmtId="0" fontId="11" fillId="0" borderId="0" xfId="0" applyFont="1" applyAlignment="1"/>
    <xf numFmtId="164" fontId="17" fillId="0" borderId="0" xfId="0" applyNumberFormat="1" applyFont="1" applyAlignment="1"/>
    <xf numFmtId="1" fontId="5" fillId="0" borderId="0" xfId="0" applyNumberFormat="1" applyFont="1" applyAlignment="1">
      <alignment horizontal="right" indent="1"/>
    </xf>
    <xf numFmtId="0" fontId="5" fillId="25" borderId="11" xfId="220" applyFont="1" applyFill="1" applyBorder="1" applyAlignment="1">
      <alignment horizontal="center" vertical="center" wrapText="1"/>
    </xf>
    <xf numFmtId="1" fontId="5" fillId="0" borderId="21" xfId="0" applyNumberFormat="1" applyFont="1" applyBorder="1" applyAlignment="1">
      <alignment horizontal="right" indent="1"/>
    </xf>
    <xf numFmtId="164" fontId="11" fillId="0" borderId="0" xfId="0" applyNumberFormat="1" applyFont="1" applyAlignment="1"/>
    <xf numFmtId="0" fontId="60" fillId="0" borderId="0" xfId="0" applyFont="1" applyAlignment="1"/>
    <xf numFmtId="164" fontId="60" fillId="0" borderId="0" xfId="0" applyNumberFormat="1" applyFont="1" applyAlignment="1"/>
    <xf numFmtId="164" fontId="0" fillId="0" borderId="0" xfId="0" applyNumberFormat="1" applyAlignment="1"/>
    <xf numFmtId="0" fontId="69" fillId="0" borderId="0" xfId="0" applyFont="1" applyAlignment="1"/>
    <xf numFmtId="164" fontId="69" fillId="0" borderId="0" xfId="0" applyNumberFormat="1" applyFont="1" applyAlignment="1"/>
    <xf numFmtId="164" fontId="5" fillId="0" borderId="21" xfId="220" applyNumberFormat="1" applyFont="1" applyFill="1" applyBorder="1" applyAlignment="1"/>
    <xf numFmtId="0" fontId="22" fillId="0" borderId="0" xfId="220" applyFont="1" applyFill="1" applyAlignment="1"/>
    <xf numFmtId="0" fontId="9" fillId="0" borderId="0" xfId="220" applyFont="1" applyFill="1" applyAlignment="1"/>
    <xf numFmtId="164" fontId="41" fillId="0" borderId="21" xfId="220" applyNumberFormat="1" applyFont="1" applyFill="1" applyBorder="1" applyAlignment="1"/>
    <xf numFmtId="164" fontId="5" fillId="0" borderId="21" xfId="220" applyNumberFormat="1" applyFont="1" applyFill="1" applyBorder="1" applyAlignment="1">
      <alignment horizontal="right" indent="1"/>
    </xf>
    <xf numFmtId="164" fontId="5" fillId="0" borderId="23" xfId="220" applyNumberFormat="1" applyFont="1" applyFill="1" applyBorder="1" applyAlignment="1">
      <alignment horizontal="right" indent="1"/>
    </xf>
    <xf numFmtId="164" fontId="22" fillId="0" borderId="0" xfId="220" applyNumberFormat="1" applyFont="1" applyFill="1" applyAlignment="1"/>
    <xf numFmtId="0" fontId="5" fillId="0" borderId="21" xfId="220" applyFont="1" applyFill="1" applyBorder="1" applyAlignment="1"/>
    <xf numFmtId="164" fontId="8" fillId="0" borderId="21" xfId="220" applyNumberFormat="1" applyFont="1" applyFill="1" applyBorder="1" applyAlignment="1">
      <alignment horizontal="right" indent="1"/>
    </xf>
    <xf numFmtId="164" fontId="8" fillId="0" borderId="23" xfId="220" applyNumberFormat="1" applyFont="1" applyFill="1" applyBorder="1" applyAlignment="1">
      <alignment horizontal="right" indent="1"/>
    </xf>
    <xf numFmtId="164" fontId="8" fillId="0" borderId="21" xfId="220" applyNumberFormat="1" applyFont="1" applyBorder="1" applyAlignment="1">
      <alignment horizontal="right" indent="1"/>
    </xf>
    <xf numFmtId="164" fontId="8" fillId="0" borderId="23" xfId="220" applyNumberFormat="1" applyFont="1" applyBorder="1" applyAlignment="1">
      <alignment horizontal="right" indent="1"/>
    </xf>
    <xf numFmtId="2" fontId="5" fillId="0" borderId="21" xfId="0" applyNumberFormat="1" applyFont="1" applyBorder="1" applyAlignment="1">
      <alignment horizontal="right" indent="1"/>
    </xf>
    <xf numFmtId="2" fontId="5" fillId="0" borderId="23" xfId="0" applyNumberFormat="1" applyFont="1" applyBorder="1" applyAlignment="1">
      <alignment horizontal="right" indent="1"/>
    </xf>
    <xf numFmtId="164" fontId="8" fillId="0" borderId="21" xfId="0" applyNumberFormat="1" applyFont="1" applyBorder="1" applyAlignment="1">
      <alignment horizontal="right" indent="1"/>
    </xf>
    <xf numFmtId="164" fontId="8" fillId="0" borderId="23" xfId="0" applyNumberFormat="1" applyFont="1" applyBorder="1" applyAlignment="1">
      <alignment horizontal="right" indent="1"/>
    </xf>
    <xf numFmtId="0" fontId="9" fillId="25" borderId="0" xfId="220" applyFont="1" applyFill="1" applyAlignment="1">
      <alignment horizontal="left" indent="5"/>
    </xf>
    <xf numFmtId="0" fontId="32" fillId="0" borderId="0" xfId="0" applyFont="1" applyAlignment="1"/>
    <xf numFmtId="165" fontId="5" fillId="0" borderId="21" xfId="220" applyNumberFormat="1" applyFont="1" applyFill="1" applyBorder="1" applyAlignment="1">
      <alignment horizontal="right" indent="1"/>
    </xf>
    <xf numFmtId="165" fontId="5" fillId="0" borderId="23" xfId="220" applyNumberFormat="1" applyFont="1" applyFill="1" applyBorder="1" applyAlignment="1">
      <alignment horizontal="right" indent="1"/>
    </xf>
    <xf numFmtId="0" fontId="5" fillId="0" borderId="21" xfId="220" applyFont="1" applyFill="1" applyBorder="1" applyAlignment="1">
      <alignment horizontal="right" indent="1"/>
    </xf>
    <xf numFmtId="0" fontId="8" fillId="0" borderId="23" xfId="220" applyFont="1" applyFill="1" applyBorder="1" applyAlignment="1">
      <alignment horizontal="right"/>
    </xf>
    <xf numFmtId="164" fontId="5" fillId="0" borderId="21" xfId="220" quotePrefix="1" applyNumberFormat="1" applyFont="1" applyFill="1" applyBorder="1" applyAlignment="1">
      <alignment horizontal="right" indent="1"/>
    </xf>
    <xf numFmtId="0" fontId="5" fillId="0" borderId="21" xfId="220" applyNumberFormat="1" applyFont="1" applyFill="1" applyBorder="1" applyAlignment="1">
      <alignment horizontal="right" indent="1"/>
    </xf>
    <xf numFmtId="0" fontId="5" fillId="0" borderId="23" xfId="220" applyNumberFormat="1" applyFont="1" applyFill="1" applyBorder="1" applyAlignment="1">
      <alignment horizontal="right" indent="1"/>
    </xf>
    <xf numFmtId="164" fontId="41" fillId="0" borderId="21" xfId="220" applyNumberFormat="1" applyFont="1" applyFill="1" applyBorder="1" applyAlignment="1">
      <alignment horizontal="right" indent="1"/>
    </xf>
    <xf numFmtId="164" fontId="27" fillId="0" borderId="21" xfId="0" applyNumberFormat="1" applyFont="1" applyBorder="1" applyAlignment="1">
      <alignment horizontal="right" indent="1"/>
    </xf>
    <xf numFmtId="164" fontId="27" fillId="0" borderId="0" xfId="0" applyNumberFormat="1" applyFont="1" applyBorder="1" applyAlignment="1">
      <alignment horizontal="right" indent="1"/>
    </xf>
    <xf numFmtId="164" fontId="27" fillId="0" borderId="23" xfId="0" applyNumberFormat="1" applyFont="1" applyBorder="1" applyAlignment="1">
      <alignment horizontal="right" indent="1"/>
    </xf>
    <xf numFmtId="164" fontId="42" fillId="0" borderId="0" xfId="0" applyNumberFormat="1" applyFont="1" applyBorder="1" applyAlignment="1">
      <alignment horizontal="right" wrapText="1" indent="1"/>
    </xf>
    <xf numFmtId="164" fontId="5" fillId="0" borderId="21" xfId="0" applyNumberFormat="1" applyFont="1" applyBorder="1" applyAlignment="1">
      <alignment horizontal="right" indent="1"/>
    </xf>
    <xf numFmtId="164" fontId="5" fillId="0" borderId="0" xfId="0" applyNumberFormat="1" applyFont="1" applyBorder="1" applyAlignment="1">
      <alignment horizontal="right" indent="1"/>
    </xf>
    <xf numFmtId="165" fontId="8" fillId="0" borderId="21" xfId="220" applyNumberFormat="1" applyFont="1" applyFill="1" applyBorder="1" applyAlignment="1">
      <alignment horizontal="right" indent="1"/>
    </xf>
    <xf numFmtId="165" fontId="8" fillId="0" borderId="23" xfId="220" applyNumberFormat="1" applyFont="1" applyFill="1" applyBorder="1" applyAlignment="1">
      <alignment horizontal="right" indent="1"/>
    </xf>
    <xf numFmtId="0" fontId="5" fillId="0" borderId="21" xfId="0" applyFont="1" applyBorder="1" applyAlignment="1">
      <alignment horizontal="right" indent="1"/>
    </xf>
    <xf numFmtId="0" fontId="5" fillId="0" borderId="23" xfId="0" applyFont="1" applyBorder="1" applyAlignment="1">
      <alignment horizontal="right" indent="1"/>
    </xf>
    <xf numFmtId="0" fontId="5" fillId="0" borderId="23" xfId="220" applyFont="1" applyFill="1" applyBorder="1" applyAlignment="1"/>
    <xf numFmtId="0" fontId="5" fillId="0" borderId="11" xfId="220" applyFont="1" applyFill="1" applyBorder="1" applyAlignment="1">
      <alignment horizontal="center" vertical="center" wrapText="1"/>
    </xf>
    <xf numFmtId="0" fontId="5" fillId="0" borderId="18" xfId="220" applyFont="1" applyFill="1" applyBorder="1" applyAlignment="1">
      <alignment horizontal="center" vertical="center"/>
    </xf>
    <xf numFmtId="0" fontId="67" fillId="0" borderId="0" xfId="0" applyFont="1" applyAlignment="1"/>
    <xf numFmtId="0" fontId="75" fillId="0" borderId="0" xfId="0" applyFont="1" applyAlignment="1"/>
    <xf numFmtId="0" fontId="5" fillId="0" borderId="23" xfId="220" applyFont="1" applyFill="1" applyBorder="1"/>
    <xf numFmtId="0" fontId="11" fillId="0" borderId="0" xfId="0" applyFont="1" applyBorder="1" applyAlignment="1"/>
    <xf numFmtId="0" fontId="5" fillId="0" borderId="18" xfId="220" applyFont="1" applyFill="1" applyBorder="1" applyAlignment="1">
      <alignment horizontal="center" wrapText="1"/>
    </xf>
    <xf numFmtId="2" fontId="27" fillId="0" borderId="21" xfId="0" applyNumberFormat="1" applyFont="1" applyBorder="1" applyAlignment="1">
      <alignment horizontal="right" indent="1"/>
    </xf>
    <xf numFmtId="164" fontId="53" fillId="0" borderId="21" xfId="0" applyNumberFormat="1" applyFont="1" applyBorder="1" applyAlignment="1">
      <alignment horizontal="right" indent="1"/>
    </xf>
    <xf numFmtId="164" fontId="8" fillId="0" borderId="24" xfId="0" applyNumberFormat="1" applyFont="1" applyBorder="1" applyAlignment="1">
      <alignment horizontal="right" indent="1"/>
    </xf>
    <xf numFmtId="1" fontId="5" fillId="0" borderId="24" xfId="0" applyNumberFormat="1" applyFont="1" applyBorder="1" applyAlignment="1">
      <alignment horizontal="right" indent="1"/>
    </xf>
    <xf numFmtId="1" fontId="5" fillId="0" borderId="25" xfId="0" applyNumberFormat="1" applyFont="1" applyBorder="1" applyAlignment="1">
      <alignment horizontal="right" indent="1"/>
    </xf>
    <xf numFmtId="164" fontId="5" fillId="0" borderId="21" xfId="0" applyNumberFormat="1" applyFont="1" applyBorder="1" applyAlignment="1">
      <alignment horizontal="right" wrapText="1" indent="1"/>
    </xf>
    <xf numFmtId="0" fontId="8" fillId="0" borderId="21" xfId="0" applyFont="1" applyBorder="1" applyAlignment="1">
      <alignment horizontal="right" indent="1"/>
    </xf>
    <xf numFmtId="164" fontId="8" fillId="0" borderId="21" xfId="0" applyNumberFormat="1" applyFont="1" applyBorder="1" applyAlignment="1">
      <alignment horizontal="right" wrapText="1" indent="1"/>
    </xf>
    <xf numFmtId="0" fontId="8" fillId="0" borderId="24" xfId="0" applyFont="1" applyBorder="1" applyAlignment="1">
      <alignment horizontal="right" indent="1"/>
    </xf>
    <xf numFmtId="0" fontId="5" fillId="0" borderId="24" xfId="0" applyFont="1" applyBorder="1" applyAlignment="1">
      <alignment horizontal="right" indent="1"/>
    </xf>
    <xf numFmtId="164" fontId="5" fillId="0" borderId="24" xfId="0" applyNumberFormat="1" applyFont="1" applyBorder="1" applyAlignment="1">
      <alignment horizontal="right" indent="1"/>
    </xf>
    <xf numFmtId="0" fontId="5" fillId="0" borderId="24" xfId="0" applyFont="1" applyBorder="1" applyAlignment="1">
      <alignment horizontal="right" wrapText="1" indent="1"/>
    </xf>
    <xf numFmtId="0" fontId="5" fillId="0" borderId="25" xfId="0" applyFont="1" applyBorder="1" applyAlignment="1">
      <alignment horizontal="right" wrapText="1" indent="1"/>
    </xf>
    <xf numFmtId="0" fontId="5" fillId="0" borderId="23" xfId="220" applyFont="1" applyFill="1" applyBorder="1" applyAlignment="1">
      <alignment horizontal="center" vertical="center" wrapText="1"/>
    </xf>
    <xf numFmtId="0" fontId="5" fillId="0" borderId="14" xfId="220" applyFont="1" applyBorder="1" applyAlignment="1">
      <alignment horizontal="center" vertical="center" wrapText="1"/>
    </xf>
    <xf numFmtId="0" fontId="0" fillId="0" borderId="18" xfId="0" applyBorder="1"/>
    <xf numFmtId="0" fontId="0" fillId="24" borderId="0" xfId="0" applyFill="1"/>
    <xf numFmtId="0" fontId="57" fillId="24" borderId="0" xfId="162" applyFont="1" applyFill="1" applyBorder="1" applyAlignment="1" applyProtection="1">
      <alignment horizontal="left" vertical="center"/>
    </xf>
    <xf numFmtId="0" fontId="5" fillId="24" borderId="8" xfId="220" applyFont="1" applyFill="1" applyBorder="1"/>
    <xf numFmtId="164" fontId="5" fillId="24" borderId="8" xfId="220" applyNumberFormat="1" applyFont="1" applyFill="1" applyBorder="1"/>
    <xf numFmtId="164" fontId="8" fillId="24" borderId="8" xfId="220" applyNumberFormat="1" applyFont="1" applyFill="1" applyBorder="1" applyAlignment="1">
      <alignment horizontal="right"/>
    </xf>
    <xf numFmtId="0" fontId="36" fillId="0" borderId="0" xfId="220" applyFont="1"/>
    <xf numFmtId="0" fontId="36" fillId="0" borderId="0" xfId="220" applyFont="1" applyAlignment="1"/>
    <xf numFmtId="0" fontId="5" fillId="24" borderId="13" xfId="220" applyFont="1" applyFill="1" applyBorder="1" applyAlignment="1">
      <alignment horizontal="center" vertical="center" wrapText="1"/>
    </xf>
    <xf numFmtId="164" fontId="8" fillId="0" borderId="23" xfId="0" applyNumberFormat="1" applyFont="1" applyBorder="1" applyAlignment="1">
      <alignment horizontal="right" wrapText="1" indent="1"/>
    </xf>
    <xf numFmtId="164" fontId="5" fillId="0" borderId="21" xfId="220" applyNumberFormat="1" applyFont="1" applyBorder="1" applyAlignment="1">
      <alignment horizontal="right" indent="1"/>
    </xf>
    <xf numFmtId="164" fontId="5" fillId="0" borderId="23" xfId="220" applyNumberFormat="1" applyFont="1" applyBorder="1" applyAlignment="1">
      <alignment horizontal="right" indent="1"/>
    </xf>
    <xf numFmtId="0" fontId="5" fillId="0" borderId="0" xfId="220" applyFont="1" applyAlignment="1">
      <alignment horizontal="right" indent="1"/>
    </xf>
    <xf numFmtId="164" fontId="5" fillId="0" borderId="0" xfId="220" applyNumberFormat="1" applyFont="1" applyAlignment="1">
      <alignment horizontal="right" indent="1"/>
    </xf>
    <xf numFmtId="164" fontId="8" fillId="0" borderId="0" xfId="220" applyNumberFormat="1" applyFont="1" applyAlignment="1">
      <alignment horizontal="right" indent="1"/>
    </xf>
    <xf numFmtId="164" fontId="8" fillId="0" borderId="23" xfId="220" applyNumberFormat="1" applyFont="1" applyFill="1" applyBorder="1" applyAlignment="1">
      <alignment horizontal="right"/>
    </xf>
    <xf numFmtId="0" fontId="74" fillId="0" borderId="0" xfId="0" applyFont="1" applyAlignment="1"/>
    <xf numFmtId="0" fontId="0" fillId="0" borderId="0" xfId="0" applyFont="1" applyAlignment="1"/>
    <xf numFmtId="0" fontId="74" fillId="0" borderId="0" xfId="0" applyFont="1"/>
    <xf numFmtId="164" fontId="27" fillId="0" borderId="0" xfId="0" applyNumberFormat="1" applyFont="1" applyBorder="1"/>
    <xf numFmtId="164" fontId="53" fillId="0" borderId="0" xfId="0" applyNumberFormat="1" applyFont="1" applyBorder="1"/>
    <xf numFmtId="0" fontId="24" fillId="0" borderId="0" xfId="0" applyFont="1" applyAlignment="1"/>
    <xf numFmtId="0" fontId="27" fillId="0" borderId="0" xfId="0" applyFont="1" applyBorder="1" applyAlignment="1">
      <alignment horizontal="right" indent="1"/>
    </xf>
    <xf numFmtId="1" fontId="5" fillId="0" borderId="21" xfId="220" applyNumberFormat="1" applyFont="1" applyFill="1" applyBorder="1" applyAlignment="1">
      <alignment horizontal="right" indent="1"/>
    </xf>
    <xf numFmtId="1" fontId="5" fillId="0" borderId="23" xfId="220" applyNumberFormat="1" applyFont="1" applyFill="1" applyBorder="1" applyAlignment="1">
      <alignment horizontal="right" indent="1"/>
    </xf>
    <xf numFmtId="0" fontId="59" fillId="0" borderId="0" xfId="0" applyFont="1" applyAlignment="1"/>
    <xf numFmtId="0" fontId="25" fillId="0" borderId="0" xfId="0" applyFont="1" applyAlignment="1"/>
    <xf numFmtId="2" fontId="5" fillId="0" borderId="0" xfId="220" applyNumberFormat="1" applyFont="1" applyAlignment="1">
      <alignment horizontal="right" indent="1"/>
    </xf>
    <xf numFmtId="2" fontId="5" fillId="0" borderId="21" xfId="220" applyNumberFormat="1" applyFont="1" applyBorder="1" applyAlignment="1">
      <alignment horizontal="right" indent="1"/>
    </xf>
    <xf numFmtId="0" fontId="42" fillId="0" borderId="0" xfId="0" applyFont="1" applyBorder="1" applyAlignment="1">
      <alignment horizontal="right" wrapText="1" indent="1"/>
    </xf>
    <xf numFmtId="0" fontId="49" fillId="0" borderId="0" xfId="0" applyFont="1" applyBorder="1" applyAlignment="1">
      <alignment horizontal="right" indent="1"/>
    </xf>
    <xf numFmtId="0" fontId="8" fillId="0" borderId="21" xfId="220" applyFont="1" applyFill="1" applyBorder="1" applyAlignment="1">
      <alignment horizontal="right" indent="1"/>
    </xf>
    <xf numFmtId="0" fontId="42" fillId="0" borderId="0" xfId="0" applyFont="1" applyBorder="1" applyAlignment="1">
      <alignment horizontal="right" indent="1"/>
    </xf>
    <xf numFmtId="0" fontId="13" fillId="24" borderId="0" xfId="0" applyFont="1" applyFill="1" applyAlignment="1">
      <alignment horizontal="left" vertical="center"/>
    </xf>
    <xf numFmtId="0" fontId="0" fillId="24" borderId="0" xfId="0" applyFont="1" applyFill="1"/>
    <xf numFmtId="0" fontId="2" fillId="24" borderId="0" xfId="0" applyFont="1" applyFill="1"/>
    <xf numFmtId="0" fontId="74" fillId="24" borderId="0" xfId="0" applyFont="1" applyFill="1"/>
    <xf numFmtId="0" fontId="3" fillId="0" borderId="0" xfId="162" applyFont="1" applyAlignment="1" applyProtection="1">
      <alignment vertical="center"/>
    </xf>
    <xf numFmtId="0" fontId="72" fillId="0" borderId="0" xfId="220" applyFont="1"/>
    <xf numFmtId="167" fontId="8" fillId="0" borderId="21" xfId="220" applyNumberFormat="1" applyFont="1" applyBorder="1" applyAlignment="1">
      <alignment horizontal="right"/>
    </xf>
    <xf numFmtId="0" fontId="5" fillId="24" borderId="11" xfId="220" applyFont="1" applyFill="1" applyBorder="1" applyAlignment="1">
      <alignment horizontal="center" vertical="center" wrapText="1"/>
    </xf>
    <xf numFmtId="0" fontId="3" fillId="24" borderId="0" xfId="162" applyFill="1" applyAlignment="1" applyProtection="1">
      <alignment horizontal="left" vertical="center"/>
    </xf>
    <xf numFmtId="164" fontId="52" fillId="0" borderId="21" xfId="220" applyNumberFormat="1" applyFont="1" applyBorder="1" applyAlignment="1">
      <alignment horizontal="right" indent="1"/>
    </xf>
    <xf numFmtId="164" fontId="8" fillId="0" borderId="0" xfId="220" applyNumberFormat="1" applyFont="1" applyFill="1" applyBorder="1" applyAlignment="1">
      <alignment horizontal="right"/>
    </xf>
    <xf numFmtId="164" fontId="52" fillId="0" borderId="0" xfId="220" applyNumberFormat="1" applyFont="1" applyBorder="1" applyAlignment="1">
      <alignment horizontal="right" indent="1"/>
    </xf>
    <xf numFmtId="164" fontId="36" fillId="0" borderId="0" xfId="220" applyNumberFormat="1" applyFont="1" applyBorder="1"/>
    <xf numFmtId="164" fontId="52" fillId="0" borderId="21" xfId="220" applyNumberFormat="1" applyFont="1" applyFill="1" applyBorder="1" applyAlignment="1">
      <alignment horizontal="right" indent="1"/>
    </xf>
    <xf numFmtId="164" fontId="52" fillId="24" borderId="21" xfId="220" applyNumberFormat="1" applyFont="1" applyFill="1" applyBorder="1" applyAlignment="1">
      <alignment horizontal="right" indent="1"/>
    </xf>
    <xf numFmtId="0" fontId="3" fillId="25" borderId="0" xfId="162" applyFill="1" applyAlignment="1" applyProtection="1">
      <alignment horizontal="left" vertical="center"/>
    </xf>
    <xf numFmtId="0" fontId="0" fillId="25" borderId="0" xfId="0" applyFill="1"/>
    <xf numFmtId="0" fontId="5" fillId="25" borderId="12" xfId="220" applyFont="1" applyFill="1" applyBorder="1" applyAlignment="1">
      <alignment horizontal="center" vertical="center" wrapText="1"/>
    </xf>
    <xf numFmtId="0" fontId="5" fillId="25" borderId="15" xfId="220" applyFont="1" applyFill="1" applyBorder="1" applyAlignment="1">
      <alignment horizontal="center" vertical="center" wrapText="1"/>
    </xf>
    <xf numFmtId="0" fontId="5" fillId="25" borderId="8" xfId="220" applyFont="1" applyFill="1" applyBorder="1"/>
    <xf numFmtId="164" fontId="5" fillId="25" borderId="8" xfId="220" applyNumberFormat="1" applyFont="1" applyFill="1" applyBorder="1"/>
    <xf numFmtId="164" fontId="8" fillId="25" borderId="8" xfId="220" applyNumberFormat="1" applyFont="1" applyFill="1" applyBorder="1" applyAlignment="1">
      <alignment horizontal="right"/>
    </xf>
    <xf numFmtId="164" fontId="8" fillId="25" borderId="21" xfId="220" applyNumberFormat="1" applyFont="1" applyFill="1" applyBorder="1" applyAlignment="1">
      <alignment horizontal="right" indent="1"/>
    </xf>
    <xf numFmtId="164" fontId="52" fillId="25" borderId="21" xfId="220" applyNumberFormat="1" applyFont="1" applyFill="1" applyBorder="1" applyAlignment="1">
      <alignment horizontal="right" indent="1"/>
    </xf>
    <xf numFmtId="164" fontId="52" fillId="0" borderId="23" xfId="220" applyNumberFormat="1" applyFont="1" applyFill="1" applyBorder="1" applyAlignment="1">
      <alignment horizontal="right"/>
    </xf>
    <xf numFmtId="164" fontId="52" fillId="0" borderId="21" xfId="220" applyNumberFormat="1" applyFont="1" applyFill="1" applyBorder="1" applyAlignment="1">
      <alignment horizontal="right"/>
    </xf>
    <xf numFmtId="164" fontId="52" fillId="24" borderId="21" xfId="220" applyNumberFormat="1" applyFont="1" applyFill="1" applyBorder="1" applyAlignment="1">
      <alignment horizontal="right"/>
    </xf>
    <xf numFmtId="164" fontId="52" fillId="25" borderId="21" xfId="220" applyNumberFormat="1" applyFont="1" applyFill="1" applyBorder="1" applyAlignment="1">
      <alignment horizontal="right"/>
    </xf>
    <xf numFmtId="0" fontId="14" fillId="26" borderId="0" xfId="211" applyFont="1" applyFill="1" applyAlignment="1"/>
    <xf numFmtId="0" fontId="34" fillId="26" borderId="0" xfId="211" applyFont="1" applyFill="1"/>
    <xf numFmtId="0" fontId="34" fillId="27" borderId="0" xfId="211" applyFont="1" applyFill="1"/>
    <xf numFmtId="0" fontId="9" fillId="26" borderId="0" xfId="211" applyFont="1" applyFill="1" applyAlignment="1"/>
    <xf numFmtId="0" fontId="9" fillId="27" borderId="0" xfId="211" applyFill="1" applyAlignment="1"/>
    <xf numFmtId="0" fontId="5" fillId="26" borderId="16" xfId="211" applyFont="1" applyFill="1" applyBorder="1" applyAlignment="1">
      <alignment horizontal="center" vertical="center" wrapText="1"/>
    </xf>
    <xf numFmtId="0" fontId="5" fillId="26" borderId="8" xfId="211" applyFont="1" applyFill="1" applyBorder="1" applyAlignment="1">
      <alignment horizontal="center" vertical="center" wrapText="1"/>
    </xf>
    <xf numFmtId="0" fontId="5" fillId="26" borderId="8" xfId="211" applyFont="1" applyFill="1" applyBorder="1" applyAlignment="1">
      <alignment horizontal="center"/>
    </xf>
    <xf numFmtId="0" fontId="5" fillId="26" borderId="21" xfId="211" applyNumberFormat="1" applyFont="1" applyFill="1" applyBorder="1" applyAlignment="1"/>
    <xf numFmtId="0" fontId="9" fillId="27" borderId="0" xfId="211" applyFill="1" applyBorder="1" applyAlignment="1"/>
    <xf numFmtId="164" fontId="5" fillId="26" borderId="21" xfId="211" applyNumberFormat="1" applyFont="1" applyFill="1" applyBorder="1" applyAlignment="1">
      <alignment horizontal="right" wrapText="1" indent="1"/>
    </xf>
    <xf numFmtId="0" fontId="5" fillId="26" borderId="21" xfId="211" applyNumberFormat="1" applyFont="1" applyFill="1" applyBorder="1" applyAlignment="1">
      <alignment horizontal="right" indent="1"/>
    </xf>
    <xf numFmtId="0" fontId="8" fillId="26" borderId="21" xfId="211" applyNumberFormat="1" applyFont="1" applyFill="1" applyBorder="1" applyAlignment="1">
      <alignment horizontal="right"/>
    </xf>
    <xf numFmtId="164" fontId="8" fillId="26" borderId="21" xfId="211" applyNumberFormat="1" applyFont="1" applyFill="1" applyBorder="1" applyAlignment="1">
      <alignment horizontal="right" wrapText="1" indent="1"/>
    </xf>
    <xf numFmtId="0" fontId="52" fillId="26" borderId="0" xfId="211" applyFont="1" applyFill="1" applyBorder="1" applyAlignment="1">
      <alignment horizontal="right"/>
    </xf>
    <xf numFmtId="164" fontId="52" fillId="26" borderId="21" xfId="211" applyNumberFormat="1" applyFont="1" applyFill="1" applyBorder="1" applyAlignment="1">
      <alignment horizontal="right" wrapText="1" indent="1"/>
    </xf>
    <xf numFmtId="0" fontId="9" fillId="27" borderId="0" xfId="211" applyFill="1"/>
    <xf numFmtId="2" fontId="5" fillId="0" borderId="23" xfId="220" applyNumberFormat="1" applyFont="1" applyBorder="1" applyAlignment="1">
      <alignment horizontal="right" indent="1"/>
    </xf>
    <xf numFmtId="167" fontId="8" fillId="0" borderId="23" xfId="220" applyNumberFormat="1" applyFont="1" applyBorder="1" applyAlignment="1">
      <alignment horizontal="right"/>
    </xf>
    <xf numFmtId="167" fontId="52" fillId="0" borderId="21" xfId="220" applyNumberFormat="1" applyFont="1" applyBorder="1" applyAlignment="1">
      <alignment horizontal="right"/>
    </xf>
    <xf numFmtId="167" fontId="52" fillId="0" borderId="23" xfId="220" applyNumberFormat="1" applyFont="1" applyBorder="1" applyAlignment="1">
      <alignment horizontal="right"/>
    </xf>
    <xf numFmtId="164" fontId="52" fillId="0" borderId="23" xfId="220" applyNumberFormat="1" applyFont="1" applyFill="1" applyBorder="1" applyAlignment="1">
      <alignment horizontal="right" indent="1"/>
    </xf>
    <xf numFmtId="164" fontId="52" fillId="0" borderId="21" xfId="0" applyNumberFormat="1" applyFont="1" applyBorder="1" applyAlignment="1">
      <alignment horizontal="right" indent="1"/>
    </xf>
    <xf numFmtId="164" fontId="52" fillId="0" borderId="23" xfId="0" applyNumberFormat="1" applyFont="1" applyBorder="1" applyAlignment="1">
      <alignment horizontal="right" indent="1"/>
    </xf>
    <xf numFmtId="0" fontId="52" fillId="0" borderId="21" xfId="220" applyFont="1" applyFill="1" applyBorder="1" applyAlignment="1">
      <alignment horizontal="right"/>
    </xf>
    <xf numFmtId="165" fontId="52" fillId="0" borderId="21" xfId="220" applyNumberFormat="1" applyFont="1" applyFill="1" applyBorder="1" applyAlignment="1">
      <alignment horizontal="right" indent="1"/>
    </xf>
    <xf numFmtId="165" fontId="52" fillId="0" borderId="23" xfId="220" applyNumberFormat="1" applyFont="1" applyFill="1" applyBorder="1" applyAlignment="1">
      <alignment horizontal="right" indent="1"/>
    </xf>
    <xf numFmtId="1" fontId="5" fillId="0" borderId="0" xfId="220" applyNumberFormat="1" applyFont="1" applyFill="1" applyAlignment="1">
      <alignment horizontal="right" indent="1"/>
    </xf>
    <xf numFmtId="0" fontId="5" fillId="0" borderId="26" xfId="0" applyFont="1" applyBorder="1" applyAlignment="1">
      <alignment horizontal="center" vertical="center" wrapText="1"/>
    </xf>
    <xf numFmtId="0" fontId="40" fillId="0" borderId="26" xfId="0" applyFont="1" applyBorder="1" applyAlignment="1">
      <alignment horizontal="center" vertical="center" wrapText="1"/>
    </xf>
    <xf numFmtId="0" fontId="0" fillId="0" borderId="0" xfId="0" applyAlignment="1"/>
    <xf numFmtId="0" fontId="5" fillId="0" borderId="15" xfId="220" applyFont="1" applyFill="1" applyBorder="1" applyAlignment="1">
      <alignment horizontal="center" vertical="center"/>
    </xf>
    <xf numFmtId="164" fontId="30" fillId="0" borderId="0" xfId="0" applyNumberFormat="1" applyFont="1" applyBorder="1" applyAlignment="1">
      <alignment horizontal="left" vertical="center"/>
    </xf>
    <xf numFmtId="0" fontId="0" fillId="51" borderId="0" xfId="0" applyFill="1"/>
    <xf numFmtId="0" fontId="151" fillId="24" borderId="0" xfId="0" applyFont="1" applyFill="1"/>
    <xf numFmtId="164" fontId="5" fillId="0" borderId="0" xfId="220" applyNumberFormat="1" applyFont="1" applyFill="1" applyBorder="1" applyAlignment="1">
      <alignment horizontal="right" indent="1"/>
    </xf>
    <xf numFmtId="0" fontId="27" fillId="0" borderId="21" xfId="0" applyNumberFormat="1" applyFont="1" applyBorder="1"/>
    <xf numFmtId="1" fontId="5" fillId="0" borderId="0" xfId="220" applyNumberFormat="1" applyFont="1" applyFill="1" applyBorder="1" applyAlignment="1">
      <alignment horizontal="right" indent="1"/>
    </xf>
    <xf numFmtId="164" fontId="52" fillId="0" borderId="24" xfId="0" applyNumberFormat="1" applyFont="1" applyBorder="1" applyAlignment="1">
      <alignment horizontal="right" vertical="center" wrapText="1" indent="1"/>
    </xf>
    <xf numFmtId="164" fontId="52" fillId="0" borderId="25" xfId="0" applyNumberFormat="1" applyFont="1" applyBorder="1" applyAlignment="1">
      <alignment horizontal="right" vertical="center" wrapText="1" indent="1"/>
    </xf>
    <xf numFmtId="1" fontId="156" fillId="0" borderId="0" xfId="0" applyNumberFormat="1" applyFont="1" applyBorder="1" applyAlignment="1">
      <alignment horizontal="right" indent="1"/>
    </xf>
    <xf numFmtId="1" fontId="8" fillId="51" borderId="19" xfId="0" applyNumberFormat="1" applyFont="1" applyFill="1" applyBorder="1" applyAlignment="1">
      <alignment horizontal="right" indent="1"/>
    </xf>
    <xf numFmtId="164" fontId="26" fillId="0" borderId="0" xfId="0" applyNumberFormat="1" applyFont="1" applyAlignment="1">
      <alignment horizontal="left" vertical="center" wrapText="1"/>
    </xf>
    <xf numFmtId="164" fontId="22" fillId="0" borderId="0" xfId="220" applyNumberFormat="1" applyFont="1"/>
    <xf numFmtId="164" fontId="19" fillId="0" borderId="0" xfId="0" applyNumberFormat="1" applyFont="1" applyAlignment="1">
      <alignment horizontal="left" vertical="center"/>
    </xf>
    <xf numFmtId="0" fontId="27" fillId="0" borderId="21" xfId="0" applyNumberFormat="1" applyFont="1" applyBorder="1" applyAlignment="1">
      <alignment horizontal="right" indent="1"/>
    </xf>
    <xf numFmtId="0" fontId="53" fillId="0" borderId="0" xfId="0" applyFont="1" applyFill="1" applyBorder="1" applyAlignment="1">
      <alignment horizontal="right" indent="1"/>
    </xf>
    <xf numFmtId="0" fontId="0" fillId="24" borderId="0" xfId="0" applyFill="1" applyBorder="1"/>
    <xf numFmtId="164" fontId="42" fillId="24" borderId="0" xfId="0" applyNumberFormat="1" applyFont="1" applyFill="1" applyBorder="1" applyAlignment="1">
      <alignment horizontal="right" indent="1"/>
    </xf>
    <xf numFmtId="164" fontId="49" fillId="24" borderId="0" xfId="0" applyNumberFormat="1" applyFont="1" applyFill="1" applyBorder="1" applyAlignment="1">
      <alignment horizontal="right" indent="1"/>
    </xf>
    <xf numFmtId="164" fontId="0" fillId="24" borderId="0" xfId="0" applyNumberFormat="1" applyFill="1" applyBorder="1"/>
    <xf numFmtId="1" fontId="8" fillId="51" borderId="21" xfId="0" applyNumberFormat="1" applyFont="1" applyFill="1" applyBorder="1" applyAlignment="1">
      <alignment horizontal="right" indent="1"/>
    </xf>
    <xf numFmtId="1" fontId="5" fillId="51" borderId="21" xfId="0" applyNumberFormat="1" applyFont="1" applyFill="1" applyBorder="1" applyAlignment="1">
      <alignment horizontal="right" indent="1"/>
    </xf>
    <xf numFmtId="1" fontId="0" fillId="0" borderId="0" xfId="0" applyNumberFormat="1" applyBorder="1" applyAlignment="1">
      <alignment wrapText="1"/>
    </xf>
    <xf numFmtId="0" fontId="11" fillId="51" borderId="0" xfId="0" applyFont="1" applyFill="1"/>
    <xf numFmtId="164" fontId="27" fillId="51" borderId="21" xfId="0" applyNumberFormat="1" applyFont="1" applyFill="1" applyBorder="1" applyAlignment="1">
      <alignment horizontal="right" indent="1"/>
    </xf>
    <xf numFmtId="1" fontId="0" fillId="0" borderId="0" xfId="0" applyNumberFormat="1" applyAlignment="1"/>
    <xf numFmtId="1" fontId="8" fillId="0" borderId="19" xfId="0" applyNumberFormat="1" applyFont="1" applyBorder="1" applyAlignment="1">
      <alignment horizontal="right" indent="1"/>
    </xf>
    <xf numFmtId="164" fontId="5" fillId="0" borderId="24" xfId="0" applyNumberFormat="1" applyFont="1" applyBorder="1" applyAlignment="1">
      <alignment horizontal="right" wrapText="1" indent="1"/>
    </xf>
    <xf numFmtId="0" fontId="8" fillId="0" borderId="19" xfId="0" applyFont="1" applyBorder="1" applyAlignment="1">
      <alignment horizontal="right" indent="1"/>
    </xf>
    <xf numFmtId="164" fontId="8" fillId="0" borderId="19" xfId="0" applyNumberFormat="1" applyFont="1" applyBorder="1" applyAlignment="1">
      <alignment horizontal="right" indent="1"/>
    </xf>
    <xf numFmtId="0" fontId="5" fillId="0" borderId="21" xfId="0" applyNumberFormat="1" applyFont="1" applyFill="1" applyBorder="1" applyAlignment="1">
      <alignment horizontal="right" indent="1"/>
    </xf>
    <xf numFmtId="164" fontId="52" fillId="0" borderId="0" xfId="0" applyNumberFormat="1" applyFont="1" applyBorder="1"/>
    <xf numFmtId="1" fontId="8" fillId="0" borderId="27" xfId="0" applyNumberFormat="1" applyFont="1" applyBorder="1" applyAlignment="1">
      <alignment horizontal="right" indent="1"/>
    </xf>
    <xf numFmtId="0" fontId="53" fillId="0" borderId="21" xfId="0" applyNumberFormat="1" applyFont="1" applyBorder="1" applyAlignment="1">
      <alignment horizontal="right" indent="1"/>
    </xf>
    <xf numFmtId="0" fontId="156" fillId="0" borderId="0" xfId="0" applyFont="1" applyAlignment="1">
      <alignment horizontal="right" indent="1"/>
    </xf>
    <xf numFmtId="164" fontId="5" fillId="0" borderId="0" xfId="220" quotePrefix="1" applyNumberFormat="1" applyFont="1" applyFill="1" applyBorder="1" applyAlignment="1">
      <alignment horizontal="right" indent="1"/>
    </xf>
    <xf numFmtId="0" fontId="0" fillId="51" borderId="0" xfId="0" applyFill="1" applyAlignment="1"/>
    <xf numFmtId="0" fontId="11" fillId="51" borderId="0" xfId="0" applyFont="1" applyFill="1" applyAlignment="1"/>
    <xf numFmtId="1" fontId="5" fillId="51" borderId="0" xfId="0" applyNumberFormat="1" applyFont="1" applyFill="1" applyAlignment="1">
      <alignment horizontal="right" indent="1"/>
    </xf>
    <xf numFmtId="0" fontId="5" fillId="0" borderId="0" xfId="211" applyNumberFormat="1" applyFont="1" applyBorder="1" applyAlignment="1">
      <alignment horizontal="right" indent="1"/>
    </xf>
    <xf numFmtId="1" fontId="5" fillId="51" borderId="21" xfId="0" quotePrefix="1" applyNumberFormat="1" applyFont="1" applyFill="1" applyBorder="1" applyAlignment="1">
      <alignment horizontal="right" indent="1"/>
    </xf>
    <xf numFmtId="1" fontId="8" fillId="51" borderId="0" xfId="0" applyNumberFormat="1" applyFont="1" applyFill="1" applyAlignment="1">
      <alignment horizontal="right" indent="1"/>
    </xf>
    <xf numFmtId="0" fontId="156" fillId="0" borderId="0" xfId="0" applyFont="1" applyBorder="1" applyAlignment="1">
      <alignment horizontal="right" indent="1"/>
    </xf>
    <xf numFmtId="0" fontId="8" fillId="0" borderId="15" xfId="0" applyFont="1" applyBorder="1" applyAlignment="1">
      <alignment horizontal="right" indent="1"/>
    </xf>
    <xf numFmtId="0" fontId="8" fillId="0" borderId="23" xfId="0" applyFont="1" applyBorder="1" applyAlignment="1">
      <alignment horizontal="right" indent="1"/>
    </xf>
    <xf numFmtId="0" fontId="8" fillId="0" borderId="25" xfId="0" applyFont="1" applyBorder="1" applyAlignment="1">
      <alignment horizontal="right" indent="1"/>
    </xf>
    <xf numFmtId="0" fontId="5" fillId="0" borderId="25" xfId="0" applyFont="1" applyBorder="1" applyAlignment="1">
      <alignment horizontal="right" indent="1"/>
    </xf>
    <xf numFmtId="164" fontId="71" fillId="0" borderId="21" xfId="220" applyNumberFormat="1" applyFont="1" applyBorder="1" applyAlignment="1">
      <alignment horizontal="right" indent="1"/>
    </xf>
    <xf numFmtId="164" fontId="71" fillId="0" borderId="23" xfId="220" applyNumberFormat="1" applyFont="1" applyBorder="1" applyAlignment="1">
      <alignment horizontal="right" indent="1"/>
    </xf>
    <xf numFmtId="0" fontId="36" fillId="0" borderId="0" xfId="0" applyFont="1" applyBorder="1" applyAlignment="1">
      <alignment horizontal="left" wrapText="1"/>
    </xf>
    <xf numFmtId="0" fontId="5" fillId="27" borderId="0" xfId="211" applyFont="1" applyFill="1" applyBorder="1" applyAlignment="1">
      <alignment horizontal="right" indent="1"/>
    </xf>
    <xf numFmtId="1" fontId="0" fillId="0" borderId="0" xfId="0" applyNumberFormat="1" applyBorder="1" applyAlignment="1"/>
    <xf numFmtId="0" fontId="0" fillId="0" borderId="0" xfId="0" applyAlignment="1"/>
    <xf numFmtId="0" fontId="25" fillId="0" borderId="0" xfId="0" applyFont="1" applyAlignment="1">
      <alignment wrapText="1"/>
    </xf>
    <xf numFmtId="0" fontId="51" fillId="0" borderId="0" xfId="0" applyFont="1" applyAlignment="1">
      <alignment wrapText="1"/>
    </xf>
    <xf numFmtId="0" fontId="51" fillId="0" borderId="0" xfId="0" applyFont="1"/>
    <xf numFmtId="0" fontId="5" fillId="0" borderId="21" xfId="0" quotePrefix="1" applyFont="1" applyBorder="1" applyAlignment="1">
      <alignment horizontal="right" indent="1"/>
    </xf>
    <xf numFmtId="164" fontId="22" fillId="0" borderId="0" xfId="220" applyNumberFormat="1" applyFont="1" applyFill="1"/>
    <xf numFmtId="0" fontId="0" fillId="0" borderId="0" xfId="0" applyAlignment="1"/>
    <xf numFmtId="0" fontId="5" fillId="0" borderId="0" xfId="220" applyFont="1" applyFill="1" applyBorder="1" applyAlignment="1">
      <alignment horizontal="center"/>
    </xf>
    <xf numFmtId="0" fontId="5" fillId="0" borderId="8" xfId="220" applyFont="1" applyBorder="1" applyAlignment="1">
      <alignment horizontal="center"/>
    </xf>
    <xf numFmtId="0" fontId="5" fillId="25" borderId="8" xfId="220" applyFont="1" applyFill="1" applyBorder="1" applyAlignment="1">
      <alignment horizontal="center"/>
    </xf>
    <xf numFmtId="164" fontId="5" fillId="25" borderId="8" xfId="220" applyNumberFormat="1" applyFont="1" applyFill="1" applyBorder="1" applyAlignment="1">
      <alignment horizontal="center"/>
    </xf>
    <xf numFmtId="0" fontId="5" fillId="24" borderId="8" xfId="220" applyFont="1" applyFill="1" applyBorder="1" applyAlignment="1">
      <alignment horizontal="center"/>
    </xf>
    <xf numFmtId="164" fontId="5" fillId="24" borderId="8" xfId="220" applyNumberFormat="1" applyFont="1" applyFill="1" applyBorder="1" applyAlignment="1">
      <alignment horizontal="center"/>
    </xf>
    <xf numFmtId="0" fontId="5" fillId="0" borderId="8" xfId="220" applyNumberFormat="1" applyFont="1" applyBorder="1" applyAlignment="1">
      <alignment horizontal="center"/>
    </xf>
    <xf numFmtId="0" fontId="5" fillId="0" borderId="8" xfId="220" applyFont="1" applyFill="1" applyBorder="1" applyAlignment="1">
      <alignment horizontal="center"/>
    </xf>
    <xf numFmtId="0" fontId="41" fillId="0" borderId="0" xfId="220" applyFont="1" applyFill="1" applyBorder="1" applyAlignment="1">
      <alignment horizontal="center"/>
    </xf>
    <xf numFmtId="0" fontId="5" fillId="0" borderId="8" xfId="220" applyNumberFormat="1" applyFont="1" applyFill="1" applyBorder="1" applyAlignment="1">
      <alignment horizontal="center"/>
    </xf>
    <xf numFmtId="164" fontId="8" fillId="0" borderId="0" xfId="220" applyNumberFormat="1" applyFont="1" applyFill="1" applyBorder="1" applyAlignment="1">
      <alignment horizontal="right" indent="1"/>
    </xf>
    <xf numFmtId="0" fontId="27" fillId="0" borderId="8" xfId="0" applyFont="1" applyBorder="1" applyAlignment="1">
      <alignment horizontal="center"/>
    </xf>
    <xf numFmtId="0" fontId="27" fillId="0" borderId="0" xfId="0" applyFont="1" applyBorder="1" applyAlignment="1">
      <alignment horizontal="center"/>
    </xf>
    <xf numFmtId="0" fontId="5" fillId="0" borderId="0" xfId="220" applyNumberFormat="1" applyFont="1" applyFill="1" applyBorder="1" applyAlignment="1">
      <alignment horizontal="right" indent="1"/>
    </xf>
    <xf numFmtId="164" fontId="8" fillId="0" borderId="25" xfId="0" applyNumberFormat="1" applyFont="1" applyBorder="1" applyAlignment="1">
      <alignment horizontal="right" indent="1"/>
    </xf>
    <xf numFmtId="0" fontId="5" fillId="0" borderId="0" xfId="0" applyFont="1" applyBorder="1" applyAlignment="1">
      <alignment horizontal="right" indent="1"/>
    </xf>
    <xf numFmtId="0" fontId="5" fillId="0" borderId="0" xfId="0" applyFont="1" applyBorder="1" applyAlignment="1">
      <alignment horizontal="right" vertical="center" wrapText="1" indent="1"/>
    </xf>
    <xf numFmtId="0" fontId="32" fillId="0" borderId="0" xfId="0" applyFont="1" applyBorder="1"/>
    <xf numFmtId="164" fontId="0" fillId="0" borderId="0" xfId="0" applyNumberFormat="1" applyBorder="1"/>
    <xf numFmtId="0" fontId="5" fillId="0" borderId="0" xfId="0" applyFont="1" applyBorder="1" applyAlignment="1">
      <alignment horizontal="right" wrapText="1" indent="1"/>
    </xf>
    <xf numFmtId="164" fontId="5" fillId="0" borderId="0" xfId="0" applyNumberFormat="1" applyFont="1" applyBorder="1" applyAlignment="1">
      <alignment horizontal="right" wrapText="1" indent="1"/>
    </xf>
    <xf numFmtId="164" fontId="52" fillId="0" borderId="0" xfId="220" applyNumberFormat="1" applyFont="1" applyFill="1" applyBorder="1" applyAlignment="1">
      <alignment horizontal="right" indent="1"/>
    </xf>
    <xf numFmtId="0" fontId="27" fillId="51" borderId="0" xfId="0" applyFont="1" applyFill="1" applyBorder="1" applyAlignment="1">
      <alignment horizontal="right" indent="1"/>
    </xf>
    <xf numFmtId="1" fontId="5" fillId="51" borderId="0" xfId="0" applyNumberFormat="1" applyFont="1" applyFill="1" applyBorder="1" applyAlignment="1">
      <alignment horizontal="right" indent="1"/>
    </xf>
    <xf numFmtId="0" fontId="42" fillId="51" borderId="0" xfId="0" applyFont="1" applyFill="1" applyBorder="1" applyAlignment="1">
      <alignment horizontal="right" indent="1"/>
    </xf>
    <xf numFmtId="1" fontId="8" fillId="51" borderId="0" xfId="0" applyNumberFormat="1" applyFont="1" applyFill="1" applyBorder="1" applyAlignment="1">
      <alignment horizontal="right" indent="1"/>
    </xf>
    <xf numFmtId="1" fontId="0" fillId="24" borderId="0" xfId="0" applyNumberFormat="1" applyFill="1" applyBorder="1"/>
    <xf numFmtId="2" fontId="5" fillId="0" borderId="21" xfId="0" applyNumberFormat="1" applyFont="1" applyFill="1" applyBorder="1" applyAlignment="1">
      <alignment horizontal="right" indent="1"/>
    </xf>
    <xf numFmtId="0" fontId="0" fillId="0" borderId="0" xfId="0" applyAlignment="1"/>
    <xf numFmtId="0" fontId="5" fillId="51" borderId="8" xfId="220" applyFont="1" applyFill="1" applyBorder="1" applyAlignment="1">
      <alignment horizontal="center"/>
    </xf>
    <xf numFmtId="0" fontId="8" fillId="51" borderId="21" xfId="220" applyFont="1" applyFill="1" applyBorder="1" applyAlignment="1">
      <alignment horizontal="right"/>
    </xf>
    <xf numFmtId="164" fontId="8" fillId="51" borderId="0" xfId="220" applyNumberFormat="1" applyFont="1" applyFill="1" applyBorder="1" applyAlignment="1">
      <alignment horizontal="right" indent="1"/>
    </xf>
    <xf numFmtId="0" fontId="5" fillId="51" borderId="0" xfId="220" applyNumberFormat="1" applyFont="1" applyFill="1" applyBorder="1" applyAlignment="1">
      <alignment horizontal="right" indent="1"/>
    </xf>
    <xf numFmtId="0" fontId="52" fillId="51" borderId="21" xfId="220" applyFont="1" applyFill="1" applyBorder="1" applyAlignment="1">
      <alignment horizontal="right"/>
    </xf>
    <xf numFmtId="164" fontId="52" fillId="51" borderId="0" xfId="220" applyNumberFormat="1" applyFont="1" applyFill="1" applyBorder="1" applyAlignment="1">
      <alignment horizontal="right" indent="1"/>
    </xf>
    <xf numFmtId="164" fontId="52" fillId="51" borderId="21" xfId="220" applyNumberFormat="1" applyFont="1" applyFill="1" applyBorder="1" applyAlignment="1">
      <alignment horizontal="right" indent="1"/>
    </xf>
    <xf numFmtId="0" fontId="157" fillId="51" borderId="0" xfId="0" applyFont="1" applyFill="1"/>
    <xf numFmtId="0" fontId="14" fillId="51" borderId="0" xfId="220" applyFont="1" applyFill="1" applyAlignment="1"/>
    <xf numFmtId="164" fontId="5" fillId="0" borderId="25" xfId="0" applyNumberFormat="1" applyFont="1" applyBorder="1" applyAlignment="1">
      <alignment horizontal="right" wrapText="1" indent="1"/>
    </xf>
    <xf numFmtId="0" fontId="11" fillId="51" borderId="0" xfId="0" applyFont="1" applyFill="1" applyBorder="1"/>
    <xf numFmtId="0" fontId="25" fillId="51" borderId="0" xfId="0" applyFont="1" applyFill="1" applyAlignment="1"/>
    <xf numFmtId="164" fontId="8" fillId="0" borderId="24" xfId="0" applyNumberFormat="1" applyFont="1" applyBorder="1" applyAlignment="1">
      <alignment horizontal="right" wrapText="1" indent="1"/>
    </xf>
    <xf numFmtId="164" fontId="8" fillId="0" borderId="25" xfId="0" applyNumberFormat="1" applyFont="1" applyBorder="1" applyAlignment="1">
      <alignment horizontal="right" wrapText="1" indent="1"/>
    </xf>
    <xf numFmtId="0" fontId="42" fillId="0" borderId="0" xfId="0" quotePrefix="1" applyFont="1" applyBorder="1" applyAlignment="1">
      <alignment horizontal="right" indent="1"/>
    </xf>
    <xf numFmtId="1" fontId="0" fillId="0" borderId="0" xfId="0" applyNumberFormat="1" applyBorder="1"/>
    <xf numFmtId="1" fontId="42" fillId="0" borderId="0" xfId="0" applyNumberFormat="1" applyFont="1" applyBorder="1" applyAlignment="1">
      <alignment horizontal="right" indent="1"/>
    </xf>
    <xf numFmtId="1" fontId="27" fillId="0" borderId="0" xfId="0" applyNumberFormat="1" applyFont="1" applyBorder="1" applyAlignment="1">
      <alignment horizontal="right" indent="1"/>
    </xf>
    <xf numFmtId="0" fontId="5" fillId="0" borderId="0" xfId="0" applyFont="1" applyFill="1" applyAlignment="1">
      <alignment horizontal="right" indent="1"/>
    </xf>
    <xf numFmtId="1" fontId="37" fillId="0" borderId="0" xfId="220" applyNumberFormat="1" applyFont="1"/>
    <xf numFmtId="0" fontId="0" fillId="0" borderId="0" xfId="0" applyAlignment="1"/>
    <xf numFmtId="2" fontId="5" fillId="0" borderId="0" xfId="0" applyNumberFormat="1" applyFont="1" applyBorder="1" applyAlignment="1">
      <alignment horizontal="right" indent="1"/>
    </xf>
    <xf numFmtId="1" fontId="0" fillId="24" borderId="0" xfId="0" applyNumberFormat="1" applyFill="1"/>
    <xf numFmtId="0" fontId="0" fillId="24" borderId="0" xfId="0" applyFill="1" applyAlignment="1"/>
    <xf numFmtId="0" fontId="41" fillId="0" borderId="21" xfId="220" applyFont="1" applyFill="1" applyBorder="1" applyAlignment="1">
      <alignment horizontal="right" indent="1"/>
    </xf>
    <xf numFmtId="0" fontId="41" fillId="51" borderId="0" xfId="0" applyFont="1" applyFill="1"/>
    <xf numFmtId="0" fontId="9" fillId="51" borderId="0" xfId="0" applyFont="1" applyFill="1" applyBorder="1"/>
    <xf numFmtId="0" fontId="5" fillId="51" borderId="0" xfId="0" applyFont="1" applyFill="1" applyBorder="1"/>
    <xf numFmtId="0" fontId="5" fillId="51" borderId="0" xfId="0" applyFont="1" applyFill="1" applyBorder="1" applyAlignment="1">
      <alignment horizontal="left"/>
    </xf>
    <xf numFmtId="0" fontId="5" fillId="51" borderId="12" xfId="0" applyFont="1" applyFill="1" applyBorder="1" applyAlignment="1">
      <alignment horizontal="center" vertical="center" wrapText="1"/>
    </xf>
    <xf numFmtId="0" fontId="41" fillId="51" borderId="0" xfId="0" applyFont="1" applyFill="1" applyBorder="1"/>
    <xf numFmtId="0" fontId="41" fillId="51" borderId="0" xfId="0" applyFont="1" applyFill="1" applyAlignment="1">
      <alignment horizontal="left"/>
    </xf>
    <xf numFmtId="0" fontId="158" fillId="51" borderId="0" xfId="0" applyFont="1" applyFill="1" applyAlignment="1"/>
    <xf numFmtId="164" fontId="5" fillId="51" borderId="0" xfId="0" applyNumberFormat="1" applyFont="1" applyFill="1" applyBorder="1" applyAlignment="1">
      <alignment horizontal="right" indent="1"/>
    </xf>
    <xf numFmtId="0" fontId="5" fillId="51" borderId="0" xfId="0" applyFont="1" applyFill="1" applyBorder="1" applyAlignment="1">
      <alignment horizontal="center"/>
    </xf>
    <xf numFmtId="0" fontId="3" fillId="51" borderId="0" xfId="162" applyFill="1" applyAlignment="1" applyProtection="1"/>
    <xf numFmtId="0" fontId="159" fillId="51" borderId="0" xfId="0" applyFont="1" applyFill="1" applyAlignment="1"/>
    <xf numFmtId="0" fontId="3" fillId="51" borderId="0" xfId="162" applyFill="1" applyAlignment="1" applyProtection="1"/>
    <xf numFmtId="0" fontId="0" fillId="0" borderId="0" xfId="0" applyBorder="1" applyAlignment="1"/>
    <xf numFmtId="0" fontId="157" fillId="51" borderId="0" xfId="0" applyFont="1" applyFill="1" applyBorder="1" applyAlignment="1">
      <alignment horizontal="right" wrapText="1" indent="1"/>
    </xf>
    <xf numFmtId="0" fontId="8" fillId="0" borderId="0" xfId="0" applyFont="1" applyBorder="1" applyAlignment="1">
      <alignment horizontal="right" indent="1"/>
    </xf>
    <xf numFmtId="0" fontId="8" fillId="0" borderId="11" xfId="0" applyFont="1" applyBorder="1" applyAlignment="1">
      <alignment horizontal="right" indent="1"/>
    </xf>
    <xf numFmtId="0" fontId="8" fillId="0" borderId="28" xfId="0" applyFont="1" applyBorder="1" applyAlignment="1">
      <alignment horizontal="right" indent="1"/>
    </xf>
    <xf numFmtId="1" fontId="9" fillId="0" borderId="0" xfId="220" applyNumberFormat="1" applyFont="1" applyFill="1" applyAlignment="1"/>
    <xf numFmtId="0" fontId="5" fillId="0" borderId="0" xfId="222" applyNumberFormat="1" applyFont="1" applyBorder="1" applyAlignment="1">
      <alignment wrapText="1"/>
    </xf>
    <xf numFmtId="0" fontId="60" fillId="0" borderId="0" xfId="0" applyFont="1" applyAlignment="1">
      <alignment vertical="top"/>
    </xf>
    <xf numFmtId="0" fontId="5" fillId="0" borderId="18" xfId="220" applyFont="1" applyFill="1" applyBorder="1" applyAlignment="1">
      <alignment horizontal="center" vertical="center" wrapText="1"/>
    </xf>
    <xf numFmtId="0" fontId="5" fillId="0" borderId="29" xfId="220" applyFont="1" applyBorder="1" applyAlignment="1">
      <alignment horizontal="center" vertical="center" wrapText="1"/>
    </xf>
    <xf numFmtId="0" fontId="0" fillId="0" borderId="0" xfId="0" applyBorder="1" applyAlignment="1"/>
    <xf numFmtId="0" fontId="5" fillId="0" borderId="17" xfId="220" applyFont="1" applyFill="1" applyBorder="1" applyAlignment="1">
      <alignment horizontal="center" vertical="center" wrapText="1"/>
    </xf>
    <xf numFmtId="0" fontId="9" fillId="0" borderId="18" xfId="220" applyFont="1" applyBorder="1"/>
    <xf numFmtId="0" fontId="0" fillId="25" borderId="18" xfId="0" applyFill="1" applyBorder="1"/>
    <xf numFmtId="0" fontId="14" fillId="0" borderId="0" xfId="220" applyFont="1" applyBorder="1" applyAlignment="1"/>
    <xf numFmtId="0" fontId="14" fillId="0" borderId="18" xfId="220" applyFont="1" applyBorder="1" applyAlignment="1">
      <alignment vertical="center"/>
    </xf>
    <xf numFmtId="164" fontId="60" fillId="0" borderId="0" xfId="0" applyNumberFormat="1" applyFont="1"/>
    <xf numFmtId="0" fontId="5" fillId="0" borderId="24" xfId="0" quotePrefix="1" applyFont="1" applyBorder="1" applyAlignment="1">
      <alignment horizontal="right" indent="1"/>
    </xf>
    <xf numFmtId="0" fontId="8" fillId="0" borderId="19" xfId="213" applyFont="1" applyFill="1" applyBorder="1" applyAlignment="1">
      <alignment horizontal="right" indent="1"/>
    </xf>
    <xf numFmtId="0" fontId="8" fillId="0" borderId="16" xfId="213" applyFont="1" applyFill="1" applyBorder="1" applyAlignment="1">
      <alignment horizontal="right" indent="1"/>
    </xf>
    <xf numFmtId="0" fontId="60" fillId="0" borderId="0" xfId="0" applyFont="1" applyBorder="1" applyAlignment="1"/>
    <xf numFmtId="0" fontId="5" fillId="0" borderId="0" xfId="0" applyFont="1" applyFill="1" applyBorder="1" applyAlignment="1">
      <alignment horizontal="right" indent="1"/>
    </xf>
    <xf numFmtId="164" fontId="0" fillId="24" borderId="0" xfId="0" applyNumberFormat="1" applyFill="1" applyBorder="1" applyAlignment="1"/>
    <xf numFmtId="0" fontId="8" fillId="0" borderId="0" xfId="0" applyFont="1" applyFill="1" applyBorder="1" applyAlignment="1">
      <alignment horizontal="right" indent="1"/>
    </xf>
    <xf numFmtId="0" fontId="0" fillId="0" borderId="0" xfId="0" applyAlignment="1"/>
    <xf numFmtId="0" fontId="0" fillId="51" borderId="0" xfId="0" applyFill="1" applyAlignment="1"/>
    <xf numFmtId="0" fontId="5" fillId="0" borderId="0" xfId="220" applyNumberFormat="1" applyFont="1" applyBorder="1" applyAlignment="1">
      <alignment horizontal="center"/>
    </xf>
    <xf numFmtId="0" fontId="160" fillId="0" borderId="0" xfId="0" applyFont="1"/>
    <xf numFmtId="0" fontId="0" fillId="51" borderId="0" xfId="0" applyFill="1" applyAlignment="1"/>
    <xf numFmtId="0" fontId="0" fillId="0" borderId="0" xfId="0" applyAlignment="1"/>
    <xf numFmtId="0" fontId="0" fillId="51" borderId="0" xfId="0" applyFont="1" applyFill="1" applyAlignment="1"/>
    <xf numFmtId="0" fontId="5" fillId="0" borderId="0" xfId="222" applyNumberFormat="1" applyFont="1" applyBorder="1" applyAlignment="1">
      <alignment horizontal="left" wrapText="1" indent="2"/>
    </xf>
    <xf numFmtId="0" fontId="27" fillId="0" borderId="0" xfId="222" applyNumberFormat="1" applyFont="1" applyBorder="1" applyAlignment="1">
      <alignment horizontal="left" wrapText="1" indent="3"/>
    </xf>
    <xf numFmtId="0" fontId="5" fillId="51" borderId="8" xfId="211" applyFont="1" applyFill="1" applyBorder="1" applyAlignment="1">
      <alignment horizontal="center"/>
    </xf>
    <xf numFmtId="0" fontId="8" fillId="51" borderId="21" xfId="211" applyNumberFormat="1" applyFont="1" applyFill="1" applyBorder="1" applyAlignment="1">
      <alignment horizontal="right"/>
    </xf>
    <xf numFmtId="164" fontId="8" fillId="51" borderId="21" xfId="211" applyNumberFormat="1" applyFont="1" applyFill="1" applyBorder="1" applyAlignment="1">
      <alignment horizontal="right" indent="1"/>
    </xf>
    <xf numFmtId="0" fontId="52" fillId="51" borderId="0" xfId="211" applyFont="1" applyFill="1" applyBorder="1" applyAlignment="1">
      <alignment horizontal="right"/>
    </xf>
    <xf numFmtId="164" fontId="52" fillId="51" borderId="21" xfId="211" applyNumberFormat="1" applyFont="1" applyFill="1" applyBorder="1" applyAlignment="1">
      <alignment horizontal="right" indent="1"/>
    </xf>
    <xf numFmtId="164" fontId="5" fillId="51" borderId="0" xfId="0" quotePrefix="1" applyNumberFormat="1" applyFont="1" applyFill="1" applyBorder="1" applyAlignment="1">
      <alignment horizontal="right" indent="1"/>
    </xf>
    <xf numFmtId="0" fontId="5" fillId="0" borderId="21" xfId="0" applyFont="1" applyBorder="1" applyAlignment="1">
      <alignment horizontal="right" wrapText="1" indent="1"/>
    </xf>
    <xf numFmtId="0" fontId="5" fillId="0" borderId="23" xfId="0" applyFont="1" applyBorder="1" applyAlignment="1">
      <alignment horizontal="right" wrapText="1" indent="1"/>
    </xf>
    <xf numFmtId="0" fontId="8" fillId="0" borderId="21" xfId="0" applyFont="1" applyBorder="1" applyAlignment="1">
      <alignment horizontal="right" wrapText="1" indent="1"/>
    </xf>
    <xf numFmtId="0" fontId="8" fillId="0" borderId="23" xfId="0" applyFont="1" applyBorder="1" applyAlignment="1">
      <alignment horizontal="right" wrapText="1" indent="1"/>
    </xf>
    <xf numFmtId="0" fontId="5" fillId="0" borderId="24" xfId="0" applyNumberFormat="1" applyFont="1" applyBorder="1" applyAlignment="1">
      <alignment horizontal="right" wrapText="1" indent="1"/>
    </xf>
    <xf numFmtId="0" fontId="5" fillId="0" borderId="25" xfId="0" applyNumberFormat="1" applyFont="1" applyBorder="1" applyAlignment="1">
      <alignment horizontal="right" wrapText="1" indent="1"/>
    </xf>
    <xf numFmtId="0" fontId="8" fillId="0" borderId="21" xfId="220" applyNumberFormat="1" applyFont="1" applyFill="1" applyBorder="1" applyAlignment="1">
      <alignment horizontal="right" indent="1"/>
    </xf>
    <xf numFmtId="0" fontId="8" fillId="0" borderId="23" xfId="220" applyNumberFormat="1" applyFont="1" applyFill="1" applyBorder="1" applyAlignment="1">
      <alignment horizontal="right" indent="1"/>
    </xf>
    <xf numFmtId="0" fontId="8" fillId="51" borderId="21" xfId="220" applyNumberFormat="1" applyFont="1" applyFill="1" applyBorder="1" applyAlignment="1">
      <alignment horizontal="right" indent="1"/>
    </xf>
    <xf numFmtId="0" fontId="36" fillId="51" borderId="0" xfId="211" applyFont="1" applyFill="1"/>
    <xf numFmtId="0" fontId="9" fillId="51" borderId="0" xfId="211" applyFont="1" applyFill="1"/>
    <xf numFmtId="0" fontId="12" fillId="51" borderId="0" xfId="0" applyFont="1" applyFill="1" applyAlignment="1">
      <alignment horizontal="left" vertical="center"/>
    </xf>
    <xf numFmtId="0" fontId="0" fillId="51" borderId="0" xfId="0" applyFill="1" applyAlignment="1">
      <alignment horizontal="left" vertical="center"/>
    </xf>
    <xf numFmtId="0" fontId="0" fillId="51" borderId="0" xfId="0" applyFill="1" applyAlignment="1"/>
    <xf numFmtId="0" fontId="3" fillId="51" borderId="0" xfId="162" applyFill="1" applyAlignment="1" applyProtection="1">
      <alignment horizontal="left" vertical="center"/>
    </xf>
    <xf numFmtId="0" fontId="13" fillId="51" borderId="0" xfId="0" applyFont="1" applyFill="1" applyAlignment="1">
      <alignment horizontal="left" vertical="center"/>
    </xf>
    <xf numFmtId="164" fontId="11" fillId="51" borderId="0" xfId="0" applyNumberFormat="1" applyFont="1" applyFill="1" applyAlignment="1"/>
    <xf numFmtId="0" fontId="9" fillId="51" borderId="0" xfId="211" applyFill="1" applyAlignment="1"/>
    <xf numFmtId="0" fontId="34" fillId="51" borderId="0" xfId="211" applyFont="1" applyFill="1"/>
    <xf numFmtId="0" fontId="5" fillId="51" borderId="16" xfId="211" applyFont="1" applyFill="1" applyBorder="1" applyAlignment="1">
      <alignment horizontal="center" vertical="center" wrapText="1"/>
    </xf>
    <xf numFmtId="0" fontId="5" fillId="51" borderId="8" xfId="211" applyFont="1" applyFill="1" applyBorder="1" applyAlignment="1">
      <alignment horizontal="center" vertical="center" wrapText="1"/>
    </xf>
    <xf numFmtId="0" fontId="9" fillId="51" borderId="0" xfId="211" applyFill="1" applyBorder="1" applyAlignment="1"/>
    <xf numFmtId="0" fontId="9" fillId="51" borderId="0" xfId="211" applyFill="1"/>
    <xf numFmtId="164" fontId="11" fillId="0" borderId="0" xfId="0" applyNumberFormat="1" applyFont="1"/>
    <xf numFmtId="0" fontId="40" fillId="0" borderId="0" xfId="222" applyNumberFormat="1" applyFont="1" applyBorder="1" applyAlignment="1">
      <alignment wrapText="1"/>
    </xf>
    <xf numFmtId="0" fontId="36" fillId="0" borderId="0" xfId="0" applyFont="1"/>
    <xf numFmtId="0" fontId="9" fillId="0" borderId="0" xfId="0" applyFont="1"/>
    <xf numFmtId="0" fontId="36" fillId="51" borderId="0" xfId="0" applyNumberFormat="1" applyFont="1" applyFill="1" applyBorder="1" applyAlignment="1">
      <alignment horizontal="left"/>
    </xf>
    <xf numFmtId="0" fontId="5" fillId="51" borderId="0" xfId="0" applyFont="1" applyFill="1" applyBorder="1" applyAlignment="1">
      <alignment horizontal="right" indent="1"/>
    </xf>
    <xf numFmtId="0" fontId="9" fillId="51" borderId="0" xfId="0" applyFont="1" applyFill="1"/>
    <xf numFmtId="0" fontId="37" fillId="51" borderId="0" xfId="0" applyFont="1" applyFill="1" applyAlignment="1">
      <alignment horizontal="left"/>
    </xf>
    <xf numFmtId="0" fontId="9" fillId="0" borderId="0" xfId="0" applyFont="1" applyAlignment="1"/>
    <xf numFmtId="0" fontId="8" fillId="24" borderId="0" xfId="0" applyFont="1" applyFill="1" applyBorder="1" applyAlignment="1">
      <alignment horizontal="left"/>
    </xf>
    <xf numFmtId="0" fontId="0" fillId="0" borderId="0" xfId="0"/>
    <xf numFmtId="0" fontId="0" fillId="51" borderId="0" xfId="0" applyFill="1"/>
    <xf numFmtId="0" fontId="5" fillId="0" borderId="0" xfId="0" applyFont="1" applyAlignment="1">
      <alignment horizontal="right" wrapText="1"/>
    </xf>
    <xf numFmtId="0" fontId="8" fillId="0" borderId="0" xfId="0" applyFont="1" applyAlignment="1">
      <alignment horizontal="right" wrapText="1" indent="1"/>
    </xf>
    <xf numFmtId="0" fontId="5" fillId="0" borderId="8" xfId="0" applyFont="1" applyBorder="1" applyAlignment="1">
      <alignment horizontal="right"/>
    </xf>
    <xf numFmtId="0" fontId="156" fillId="0" borderId="0" xfId="0" applyFont="1"/>
    <xf numFmtId="1" fontId="5" fillId="0" borderId="24" xfId="0" applyNumberFormat="1" applyFont="1" applyBorder="1" applyAlignment="1">
      <alignment horizontal="right" wrapText="1" indent="1"/>
    </xf>
    <xf numFmtId="164" fontId="5" fillId="51" borderId="21" xfId="0" applyNumberFormat="1" applyFont="1" applyFill="1" applyBorder="1" applyAlignment="1">
      <alignment horizontal="right" indent="1"/>
    </xf>
    <xf numFmtId="0" fontId="5" fillId="51" borderId="21" xfId="0" applyFont="1" applyFill="1" applyBorder="1" applyAlignment="1">
      <alignment horizontal="right" indent="1"/>
    </xf>
    <xf numFmtId="164" fontId="5" fillId="51" borderId="21" xfId="0" quotePrefix="1" applyNumberFormat="1" applyFont="1" applyFill="1" applyBorder="1" applyAlignment="1">
      <alignment horizontal="right" indent="1"/>
    </xf>
    <xf numFmtId="164" fontId="5" fillId="51" borderId="0" xfId="221" applyNumberFormat="1" applyFont="1" applyFill="1" applyAlignment="1">
      <alignment horizontal="right" indent="1"/>
    </xf>
    <xf numFmtId="164" fontId="5" fillId="0" borderId="0" xfId="233" applyNumberFormat="1" applyFont="1" applyAlignment="1" applyProtection="1">
      <alignment horizontal="right" indent="1"/>
    </xf>
    <xf numFmtId="164" fontId="5" fillId="0" borderId="21" xfId="233" applyNumberFormat="1" applyFont="1" applyBorder="1" applyAlignment="1" applyProtection="1">
      <alignment horizontal="right" indent="1"/>
    </xf>
    <xf numFmtId="0" fontId="0" fillId="0" borderId="0" xfId="0" applyAlignment="1"/>
    <xf numFmtId="1" fontId="5" fillId="0" borderId="21" xfId="220" quotePrefix="1" applyNumberFormat="1" applyFont="1" applyFill="1" applyBorder="1" applyAlignment="1">
      <alignment horizontal="right" indent="1"/>
    </xf>
    <xf numFmtId="0" fontId="0" fillId="0" borderId="0" xfId="0" applyAlignment="1"/>
    <xf numFmtId="0" fontId="0" fillId="51" borderId="0" xfId="0" applyFill="1" applyAlignment="1"/>
    <xf numFmtId="164" fontId="5" fillId="51" borderId="0" xfId="211" applyNumberFormat="1" applyFont="1" applyFill="1" applyAlignment="1">
      <alignment horizontal="right" indent="1"/>
    </xf>
    <xf numFmtId="164" fontId="5" fillId="0" borderId="21" xfId="211" applyNumberFormat="1" applyFont="1" applyBorder="1" applyAlignment="1">
      <alignment horizontal="right" indent="1"/>
    </xf>
    <xf numFmtId="164" fontId="5" fillId="0" borderId="21" xfId="221" applyNumberFormat="1" applyFont="1" applyFill="1" applyBorder="1" applyAlignment="1">
      <alignment horizontal="right" indent="1"/>
    </xf>
    <xf numFmtId="164" fontId="5" fillId="0" borderId="23" xfId="221" applyNumberFormat="1" applyFont="1" applyFill="1" applyBorder="1" applyAlignment="1">
      <alignment horizontal="right" indent="1"/>
    </xf>
    <xf numFmtId="164" fontId="5" fillId="0" borderId="23" xfId="211" applyNumberFormat="1" applyFont="1" applyBorder="1" applyAlignment="1">
      <alignment horizontal="right" indent="1"/>
    </xf>
    <xf numFmtId="1" fontId="0" fillId="0" borderId="0" xfId="0" applyNumberFormat="1"/>
    <xf numFmtId="0" fontId="0" fillId="0" borderId="0" xfId="0" applyAlignment="1"/>
    <xf numFmtId="164" fontId="5" fillId="51" borderId="0" xfId="221" applyNumberFormat="1" applyFont="1" applyFill="1" applyBorder="1" applyAlignment="1">
      <alignment horizontal="right" indent="1"/>
    </xf>
    <xf numFmtId="164" fontId="5" fillId="51" borderId="0" xfId="211" applyNumberFormat="1" applyFont="1" applyFill="1" applyBorder="1" applyAlignment="1">
      <alignment horizontal="right" indent="1"/>
    </xf>
    <xf numFmtId="0" fontId="9" fillId="0" borderId="21" xfId="0" applyFont="1" applyBorder="1"/>
    <xf numFmtId="164" fontId="5" fillId="0" borderId="21" xfId="228" applyNumberFormat="1" applyFont="1" applyFill="1" applyBorder="1" applyAlignment="1">
      <alignment horizontal="right" wrapText="1" indent="1"/>
    </xf>
    <xf numFmtId="166" fontId="22" fillId="0" borderId="0" xfId="220" applyNumberFormat="1" applyFont="1"/>
    <xf numFmtId="165" fontId="60" fillId="0" borderId="0" xfId="0" applyNumberFormat="1" applyFont="1"/>
    <xf numFmtId="0" fontId="0" fillId="0" borderId="0" xfId="0" applyAlignment="1"/>
    <xf numFmtId="0" fontId="41" fillId="0" borderId="21" xfId="220" quotePrefix="1" applyFont="1" applyFill="1" applyBorder="1" applyAlignment="1">
      <alignment horizontal="right" indent="1"/>
    </xf>
    <xf numFmtId="0" fontId="73" fillId="0" borderId="0" xfId="0" applyFont="1" applyAlignment="1"/>
    <xf numFmtId="0" fontId="8" fillId="51" borderId="23" xfId="211" applyNumberFormat="1" applyFont="1" applyFill="1" applyBorder="1" applyAlignment="1">
      <alignment horizontal="right" indent="1"/>
    </xf>
    <xf numFmtId="164" fontId="5" fillId="0" borderId="0" xfId="232" applyNumberFormat="1" applyFont="1" applyBorder="1" applyAlignment="1">
      <alignment horizontal="right" indent="1"/>
    </xf>
    <xf numFmtId="164" fontId="5" fillId="0" borderId="21" xfId="232" applyNumberFormat="1" applyFont="1" applyBorder="1" applyAlignment="1">
      <alignment horizontal="right" indent="1"/>
    </xf>
    <xf numFmtId="0" fontId="14" fillId="0" borderId="0" xfId="0" applyFont="1" applyAlignment="1">
      <alignment horizontal="left" vertical="center"/>
    </xf>
    <xf numFmtId="0" fontId="73" fillId="0" borderId="0" xfId="0" applyFont="1"/>
    <xf numFmtId="0" fontId="9" fillId="0" borderId="0" xfId="0" applyFont="1" applyAlignment="1">
      <alignment vertical="center"/>
    </xf>
    <xf numFmtId="0" fontId="8" fillId="0" borderId="11" xfId="0" applyNumberFormat="1" applyFont="1" applyBorder="1" applyAlignment="1">
      <alignment horizontal="left"/>
    </xf>
    <xf numFmtId="164" fontId="8" fillId="0" borderId="15" xfId="0" applyNumberFormat="1" applyFont="1" applyBorder="1" applyAlignment="1">
      <alignment horizontal="right" wrapText="1" indent="1"/>
    </xf>
    <xf numFmtId="164" fontId="5" fillId="0" borderId="23" xfId="0" applyNumberFormat="1" applyFont="1" applyBorder="1" applyAlignment="1">
      <alignment horizontal="right" wrapText="1" indent="1"/>
    </xf>
    <xf numFmtId="0" fontId="73" fillId="0" borderId="21" xfId="0" applyFont="1" applyBorder="1" applyAlignment="1"/>
    <xf numFmtId="0" fontId="5" fillId="0" borderId="20" xfId="0" applyNumberFormat="1" applyFont="1" applyBorder="1" applyAlignment="1">
      <alignment horizontal="left"/>
    </xf>
    <xf numFmtId="164" fontId="5" fillId="0" borderId="30" xfId="0" applyNumberFormat="1" applyFont="1" applyBorder="1" applyAlignment="1">
      <alignment horizontal="right" wrapText="1" indent="1"/>
    </xf>
    <xf numFmtId="0" fontId="8" fillId="0" borderId="20" xfId="0" applyNumberFormat="1" applyFont="1" applyBorder="1" applyAlignment="1">
      <alignment horizontal="left"/>
    </xf>
    <xf numFmtId="0" fontId="103" fillId="0" borderId="0" xfId="0" applyFont="1" applyAlignment="1"/>
    <xf numFmtId="0" fontId="5" fillId="0" borderId="0" xfId="0" applyNumberFormat="1" applyFont="1" applyBorder="1" applyAlignment="1"/>
    <xf numFmtId="164" fontId="73" fillId="0" borderId="0" xfId="0" applyNumberFormat="1" applyFont="1"/>
    <xf numFmtId="1" fontId="9" fillId="0" borderId="0" xfId="220" applyNumberFormat="1" applyFont="1" applyFill="1"/>
    <xf numFmtId="0" fontId="5" fillId="51" borderId="21" xfId="220" applyFont="1" applyFill="1" applyBorder="1" applyAlignment="1">
      <alignment horizontal="left"/>
    </xf>
    <xf numFmtId="0" fontId="5" fillId="51" borderId="21" xfId="220" applyNumberFormat="1" applyFont="1" applyFill="1" applyBorder="1" applyAlignment="1">
      <alignment horizontal="right" indent="1"/>
    </xf>
    <xf numFmtId="164" fontId="52" fillId="0" borderId="23" xfId="220" applyNumberFormat="1" applyFont="1" applyBorder="1" applyAlignment="1">
      <alignment horizontal="right" indent="1"/>
    </xf>
    <xf numFmtId="0" fontId="0" fillId="0" borderId="0" xfId="0" applyAlignment="1"/>
    <xf numFmtId="0" fontId="0" fillId="51" borderId="0" xfId="0" applyFill="1" applyAlignment="1"/>
    <xf numFmtId="164" fontId="27" fillId="0" borderId="21" xfId="0" applyNumberFormat="1" applyFont="1" applyBorder="1" applyAlignment="1">
      <alignment horizontal="right"/>
    </xf>
    <xf numFmtId="0" fontId="0" fillId="0" borderId="0" xfId="0" applyAlignment="1"/>
    <xf numFmtId="0" fontId="0" fillId="0" borderId="0" xfId="0" applyAlignment="1"/>
    <xf numFmtId="164" fontId="5" fillId="0" borderId="0" xfId="220" applyNumberFormat="1" applyFont="1" applyBorder="1" applyAlignment="1">
      <alignment horizontal="right" indent="1"/>
    </xf>
    <xf numFmtId="164" fontId="8" fillId="51" borderId="21" xfId="220" applyNumberFormat="1" applyFont="1" applyFill="1" applyBorder="1" applyAlignment="1">
      <alignment horizontal="right" indent="1"/>
    </xf>
    <xf numFmtId="0" fontId="14" fillId="0" borderId="0" xfId="220" applyFont="1" applyAlignment="1">
      <alignment horizontal="left" vertical="center"/>
    </xf>
    <xf numFmtId="0" fontId="35" fillId="24" borderId="0" xfId="216" applyFont="1" applyFill="1" applyBorder="1" applyAlignment="1">
      <alignment horizontal="left" vertical="top" wrapText="1"/>
    </xf>
    <xf numFmtId="0" fontId="0" fillId="52" borderId="0" xfId="0" applyFill="1"/>
    <xf numFmtId="0" fontId="5" fillId="0" borderId="0" xfId="220" applyFont="1" applyFill="1" applyBorder="1" applyAlignment="1">
      <alignment horizontal="center" wrapText="1"/>
    </xf>
    <xf numFmtId="1" fontId="8" fillId="0" borderId="27" xfId="0" quotePrefix="1" applyNumberFormat="1" applyFont="1" applyBorder="1" applyAlignment="1">
      <alignment horizontal="right" indent="1"/>
    </xf>
    <xf numFmtId="1" fontId="5" fillId="0" borderId="21" xfId="0" quotePrefix="1" applyNumberFormat="1" applyFont="1" applyBorder="1" applyAlignment="1">
      <alignment horizontal="right" indent="1"/>
    </xf>
    <xf numFmtId="0" fontId="3" fillId="0" borderId="0" xfId="162" applyAlignment="1" applyProtection="1"/>
    <xf numFmtId="0" fontId="55" fillId="0" borderId="0" xfId="162" applyFont="1" applyAlignment="1" applyProtection="1">
      <alignment vertical="center" wrapText="1"/>
    </xf>
    <xf numFmtId="0" fontId="161" fillId="0" borderId="0" xfId="0" applyFont="1"/>
    <xf numFmtId="0" fontId="5" fillId="0" borderId="0" xfId="222" applyNumberFormat="1" applyFont="1" applyBorder="1" applyAlignment="1">
      <alignment horizontal="left" wrapText="1" indent="3"/>
    </xf>
    <xf numFmtId="0" fontId="162" fillId="0" borderId="0" xfId="0" applyFont="1"/>
    <xf numFmtId="0" fontId="0" fillId="0" borderId="0" xfId="0" applyAlignment="1">
      <alignment horizontal="left"/>
    </xf>
    <xf numFmtId="0" fontId="3" fillId="0" borderId="0" xfId="162" applyFont="1" applyFill="1" applyAlignment="1" applyProtection="1">
      <alignment horizontal="left" vertical="center"/>
    </xf>
    <xf numFmtId="0" fontId="0" fillId="0" borderId="0" xfId="0"/>
    <xf numFmtId="0" fontId="37" fillId="0" borderId="0" xfId="222" applyFont="1"/>
    <xf numFmtId="0" fontId="0" fillId="0" borderId="0" xfId="0"/>
    <xf numFmtId="0" fontId="0" fillId="0" borderId="0" xfId="0" applyAlignment="1"/>
    <xf numFmtId="0" fontId="0" fillId="51" borderId="0" xfId="0" applyFill="1" applyAlignment="1"/>
    <xf numFmtId="0" fontId="0" fillId="0" borderId="0" xfId="0"/>
    <xf numFmtId="0" fontId="0" fillId="0" borderId="0" xfId="0"/>
    <xf numFmtId="0" fontId="5" fillId="0" borderId="31" xfId="220" applyFont="1" applyFill="1" applyBorder="1" applyAlignment="1">
      <alignment horizontal="center" vertical="center" wrapText="1"/>
    </xf>
    <xf numFmtId="0" fontId="5" fillId="0" borderId="29" xfId="220" applyFont="1" applyFill="1" applyBorder="1" applyAlignment="1">
      <alignment horizontal="center" vertical="center" wrapText="1"/>
    </xf>
    <xf numFmtId="0" fontId="0" fillId="0" borderId="0" xfId="0" applyAlignment="1"/>
    <xf numFmtId="0" fontId="0" fillId="0" borderId="0" xfId="0" applyAlignment="1"/>
    <xf numFmtId="0" fontId="0" fillId="0" borderId="0" xfId="0"/>
    <xf numFmtId="0" fontId="0" fillId="0" borderId="0" xfId="0" applyAlignment="1"/>
    <xf numFmtId="0" fontId="0" fillId="51" borderId="0" xfId="0" applyFill="1" applyAlignment="1"/>
    <xf numFmtId="0" fontId="0" fillId="0" borderId="0" xfId="0"/>
    <xf numFmtId="2" fontId="27" fillId="0" borderId="21" xfId="0" applyNumberFormat="1" applyFont="1" applyFill="1" applyBorder="1" applyAlignment="1">
      <alignment horizontal="right" indent="1"/>
    </xf>
    <xf numFmtId="164" fontId="5" fillId="0" borderId="23" xfId="0" applyNumberFormat="1" applyFont="1" applyFill="1" applyBorder="1" applyAlignment="1">
      <alignment horizontal="right" indent="1"/>
    </xf>
    <xf numFmtId="0" fontId="5" fillId="0" borderId="21" xfId="0" applyNumberFormat="1" applyFont="1" applyBorder="1" applyAlignment="1">
      <alignment horizontal="right" indent="1"/>
    </xf>
    <xf numFmtId="0" fontId="5" fillId="0" borderId="23" xfId="0" applyNumberFormat="1" applyFont="1" applyBorder="1" applyAlignment="1">
      <alignment horizontal="right" indent="1"/>
    </xf>
    <xf numFmtId="164" fontId="8" fillId="25" borderId="23" xfId="220" applyNumberFormat="1" applyFont="1" applyFill="1" applyBorder="1" applyAlignment="1">
      <alignment horizontal="right" indent="1"/>
    </xf>
    <xf numFmtId="164" fontId="52" fillId="25" borderId="23" xfId="220" applyNumberFormat="1" applyFont="1" applyFill="1" applyBorder="1" applyAlignment="1">
      <alignment horizontal="right" indent="1"/>
    </xf>
    <xf numFmtId="2" fontId="53" fillId="0" borderId="21" xfId="0" applyNumberFormat="1" applyFont="1" applyFill="1" applyBorder="1" applyAlignment="1">
      <alignment horizontal="right" indent="1"/>
    </xf>
    <xf numFmtId="164" fontId="53" fillId="0" borderId="21" xfId="0" applyNumberFormat="1" applyFont="1" applyFill="1" applyBorder="1" applyAlignment="1">
      <alignment horizontal="right" indent="1"/>
    </xf>
    <xf numFmtId="0" fontId="27" fillId="0" borderId="0" xfId="0" applyFont="1" applyFill="1" applyBorder="1" applyAlignment="1">
      <alignment horizontal="center"/>
    </xf>
    <xf numFmtId="0" fontId="27" fillId="0" borderId="21" xfId="0" applyNumberFormat="1" applyFont="1" applyFill="1" applyBorder="1"/>
    <xf numFmtId="164" fontId="27" fillId="0" borderId="21" xfId="0" applyNumberFormat="1" applyFont="1" applyFill="1" applyBorder="1" applyAlignment="1">
      <alignment horizontal="right" indent="1"/>
    </xf>
    <xf numFmtId="164" fontId="27" fillId="0" borderId="0" xfId="0" applyNumberFormat="1" applyFont="1" applyFill="1" applyBorder="1" applyAlignment="1">
      <alignment horizontal="right" indent="1"/>
    </xf>
    <xf numFmtId="0" fontId="0" fillId="0" borderId="0" xfId="0" applyFill="1"/>
    <xf numFmtId="164" fontId="8" fillId="51" borderId="23" xfId="220" applyNumberFormat="1" applyFont="1" applyFill="1" applyBorder="1" applyAlignment="1">
      <alignment horizontal="right" indent="1"/>
    </xf>
    <xf numFmtId="164" fontId="52" fillId="24" borderId="23" xfId="220" applyNumberFormat="1" applyFont="1" applyFill="1" applyBorder="1" applyAlignment="1">
      <alignment horizontal="right" indent="1"/>
    </xf>
    <xf numFmtId="0" fontId="5" fillId="0" borderId="0" xfId="220" applyFont="1" applyFill="1" applyAlignment="1">
      <alignment horizontal="right" indent="1"/>
    </xf>
    <xf numFmtId="2" fontId="5" fillId="0" borderId="8" xfId="220" applyNumberFormat="1" applyFont="1" applyBorder="1" applyAlignment="1">
      <alignment horizontal="right" indent="1"/>
    </xf>
    <xf numFmtId="0" fontId="22" fillId="0" borderId="0" xfId="220" applyFont="1" applyFill="1" applyBorder="1"/>
    <xf numFmtId="0" fontId="60" fillId="0" borderId="0" xfId="0" applyFont="1" applyBorder="1"/>
    <xf numFmtId="164" fontId="11" fillId="0" borderId="0" xfId="0" applyNumberFormat="1" applyFont="1" applyBorder="1" applyAlignment="1"/>
    <xf numFmtId="164" fontId="0" fillId="51" borderId="0" xfId="0" applyNumberFormat="1" applyFill="1" applyAlignment="1"/>
    <xf numFmtId="0" fontId="5" fillId="0" borderId="21" xfId="0" applyFont="1" applyBorder="1" applyAlignment="1">
      <alignment horizontal="right"/>
    </xf>
    <xf numFmtId="0" fontId="5" fillId="0" borderId="23" xfId="211" applyNumberFormat="1" applyFont="1" applyFill="1" applyBorder="1" applyAlignment="1">
      <alignment horizontal="right" indent="1"/>
    </xf>
    <xf numFmtId="0" fontId="0" fillId="0" borderId="0" xfId="0" applyFill="1" applyAlignment="1"/>
    <xf numFmtId="0" fontId="22" fillId="0" borderId="0" xfId="220" applyFont="1" applyFill="1" applyBorder="1" applyAlignment="1"/>
    <xf numFmtId="0" fontId="3" fillId="0" borderId="0" xfId="162" quotePrefix="1" applyAlignment="1" applyProtection="1"/>
    <xf numFmtId="164" fontId="8" fillId="0" borderId="15" xfId="220" applyNumberFormat="1" applyFont="1" applyFill="1" applyBorder="1" applyAlignment="1">
      <alignment horizontal="right" indent="1"/>
    </xf>
    <xf numFmtId="164" fontId="5" fillId="0" borderId="23" xfId="0" applyNumberFormat="1" applyFont="1" applyBorder="1" applyAlignment="1">
      <alignment horizontal="right" indent="1"/>
    </xf>
    <xf numFmtId="0" fontId="0" fillId="0" borderId="0" xfId="0" applyAlignment="1"/>
    <xf numFmtId="0" fontId="0" fillId="0" borderId="0" xfId="0"/>
    <xf numFmtId="0" fontId="0" fillId="0" borderId="0" xfId="0" applyAlignment="1"/>
    <xf numFmtId="0" fontId="0" fillId="51" borderId="0" xfId="0" applyFill="1" applyAlignment="1"/>
    <xf numFmtId="164" fontId="5" fillId="0" borderId="24" xfId="232" applyNumberFormat="1" applyFont="1" applyBorder="1" applyAlignment="1">
      <alignment horizontal="right" indent="1"/>
    </xf>
    <xf numFmtId="164" fontId="27" fillId="0" borderId="23" xfId="0" applyNumberFormat="1" applyFont="1" applyFill="1" applyBorder="1" applyAlignment="1">
      <alignment horizontal="right" indent="1"/>
    </xf>
    <xf numFmtId="164" fontId="5" fillId="0" borderId="0" xfId="220" applyNumberFormat="1" applyFont="1" applyFill="1" applyAlignment="1">
      <alignment horizontal="right" indent="1"/>
    </xf>
    <xf numFmtId="2" fontId="5" fillId="0" borderId="0" xfId="220" applyNumberFormat="1" applyFont="1" applyFill="1" applyAlignment="1">
      <alignment horizontal="right" indent="1"/>
    </xf>
    <xf numFmtId="2" fontId="5" fillId="0" borderId="21" xfId="220" applyNumberFormat="1" applyFont="1" applyFill="1" applyBorder="1" applyAlignment="1">
      <alignment horizontal="right" indent="1"/>
    </xf>
    <xf numFmtId="0" fontId="60" fillId="0" borderId="0" xfId="0" applyFont="1" applyFill="1" applyBorder="1"/>
    <xf numFmtId="0" fontId="60" fillId="0" borderId="0" xfId="0" applyFont="1" applyFill="1"/>
    <xf numFmtId="0" fontId="0" fillId="0" borderId="0" xfId="0" applyFill="1" applyBorder="1"/>
    <xf numFmtId="0" fontId="8" fillId="0" borderId="23" xfId="211" applyNumberFormat="1" applyFont="1" applyFill="1" applyBorder="1" applyAlignment="1">
      <alignment horizontal="right" indent="1"/>
    </xf>
    <xf numFmtId="0" fontId="0" fillId="0" borderId="0" xfId="0" applyFont="1" applyBorder="1"/>
    <xf numFmtId="164" fontId="5" fillId="0" borderId="24" xfId="233" applyNumberFormat="1" applyFont="1" applyFill="1" applyBorder="1" applyAlignment="1" applyProtection="1">
      <alignment horizontal="right" indent="1"/>
    </xf>
    <xf numFmtId="164" fontId="5" fillId="0" borderId="0" xfId="233" applyNumberFormat="1" applyFont="1" applyFill="1" applyAlignment="1" applyProtection="1">
      <alignment horizontal="right" indent="1"/>
    </xf>
    <xf numFmtId="0" fontId="60" fillId="0" borderId="0" xfId="0" applyFont="1" applyFill="1" applyAlignment="1"/>
    <xf numFmtId="0" fontId="60" fillId="0" borderId="0" xfId="0" applyFont="1" applyFill="1" applyBorder="1" applyAlignment="1"/>
    <xf numFmtId="0" fontId="0" fillId="0" borderId="0" xfId="0" applyFill="1" applyBorder="1" applyAlignment="1"/>
    <xf numFmtId="1" fontId="5" fillId="51" borderId="21" xfId="220" applyNumberFormat="1" applyFont="1" applyFill="1" applyBorder="1" applyAlignment="1">
      <alignment horizontal="right" indent="1"/>
    </xf>
    <xf numFmtId="0" fontId="5" fillId="51" borderId="0" xfId="0" applyNumberFormat="1" applyFont="1" applyFill="1" applyBorder="1" applyAlignment="1">
      <alignment horizontal="left"/>
    </xf>
    <xf numFmtId="1" fontId="5" fillId="0" borderId="0" xfId="0" applyNumberFormat="1" applyFont="1" applyBorder="1" applyAlignment="1">
      <alignment horizontal="right" indent="1"/>
    </xf>
    <xf numFmtId="0" fontId="0" fillId="0" borderId="0" xfId="0" applyBorder="1" applyAlignment="1"/>
    <xf numFmtId="0" fontId="5" fillId="0" borderId="0" xfId="0" applyFont="1" applyFill="1" applyBorder="1" applyAlignment="1">
      <alignment horizontal="center"/>
    </xf>
    <xf numFmtId="164" fontId="5" fillId="0" borderId="21" xfId="0" applyNumberFormat="1" applyFont="1" applyFill="1" applyBorder="1" applyAlignment="1">
      <alignment horizontal="right" indent="1"/>
    </xf>
    <xf numFmtId="164" fontId="5" fillId="0" borderId="21" xfId="211" applyNumberFormat="1" applyFont="1" applyFill="1" applyBorder="1" applyAlignment="1">
      <alignment horizontal="right" indent="1"/>
    </xf>
    <xf numFmtId="164" fontId="5" fillId="0" borderId="23" xfId="211" applyNumberFormat="1" applyFont="1" applyFill="1" applyBorder="1" applyAlignment="1">
      <alignment horizontal="right" indent="1"/>
    </xf>
    <xf numFmtId="0" fontId="5" fillId="0" borderId="21" xfId="211" applyNumberFormat="1" applyFont="1" applyFill="1" applyBorder="1" applyAlignment="1">
      <alignment horizontal="right" indent="1"/>
    </xf>
    <xf numFmtId="164" fontId="5" fillId="0" borderId="21" xfId="211" quotePrefix="1" applyNumberFormat="1" applyFont="1" applyFill="1" applyBorder="1" applyAlignment="1">
      <alignment horizontal="right" indent="1"/>
    </xf>
    <xf numFmtId="164" fontId="5" fillId="0" borderId="0" xfId="211" applyNumberFormat="1" applyFont="1" applyFill="1" applyBorder="1" applyAlignment="1">
      <alignment horizontal="right" indent="1"/>
    </xf>
    <xf numFmtId="0" fontId="5" fillId="0" borderId="21" xfId="211" applyNumberFormat="1" applyFont="1" applyBorder="1" applyAlignment="1">
      <alignment horizontal="right" indent="1"/>
    </xf>
    <xf numFmtId="0" fontId="0" fillId="0" borderId="0" xfId="0" applyFont="1" applyFill="1"/>
    <xf numFmtId="0" fontId="69" fillId="0" borderId="0" xfId="0" applyFont="1" applyBorder="1" applyAlignment="1"/>
    <xf numFmtId="164" fontId="163" fillId="0" borderId="0" xfId="0" applyNumberFormat="1" applyFont="1" applyBorder="1" applyAlignment="1"/>
    <xf numFmtId="164" fontId="52" fillId="0" borderId="25" xfId="0" applyNumberFormat="1" applyFont="1" applyBorder="1" applyAlignment="1">
      <alignment horizontal="right" wrapText="1" indent="1"/>
    </xf>
    <xf numFmtId="0" fontId="41" fillId="0" borderId="21" xfId="220" quotePrefix="1" applyNumberFormat="1" applyFont="1" applyFill="1" applyBorder="1" applyAlignment="1">
      <alignment horizontal="right" indent="1"/>
    </xf>
    <xf numFmtId="2" fontId="5" fillId="0" borderId="0" xfId="220" applyNumberFormat="1" applyFont="1" applyFill="1" applyBorder="1" applyAlignment="1">
      <alignment horizontal="center"/>
    </xf>
    <xf numFmtId="2" fontId="22" fillId="0" borderId="0" xfId="220" applyNumberFormat="1" applyFont="1" applyFill="1"/>
    <xf numFmtId="2" fontId="9" fillId="0" borderId="0" xfId="220" applyNumberFormat="1" applyFont="1" applyFill="1" applyAlignment="1"/>
    <xf numFmtId="1" fontId="5" fillId="0" borderId="15" xfId="220" applyNumberFormat="1" applyFont="1" applyFill="1" applyBorder="1" applyAlignment="1">
      <alignment horizontal="right" indent="1"/>
    </xf>
    <xf numFmtId="0" fontId="9" fillId="0" borderId="0" xfId="220" applyFont="1" applyBorder="1" applyAlignment="1"/>
    <xf numFmtId="0" fontId="5" fillId="0" borderId="0" xfId="0" applyFont="1" applyAlignment="1">
      <alignment horizontal="center"/>
    </xf>
    <xf numFmtId="0" fontId="5" fillId="0" borderId="21" xfId="0" applyFont="1" applyBorder="1" applyAlignment="1">
      <alignment horizontal="left"/>
    </xf>
    <xf numFmtId="0" fontId="5" fillId="0" borderId="0" xfId="0" applyFont="1"/>
    <xf numFmtId="0" fontId="104" fillId="0" borderId="0" xfId="0" applyFont="1" applyBorder="1" applyAlignment="1"/>
    <xf numFmtId="0" fontId="104" fillId="0" borderId="0" xfId="0" applyFont="1" applyAlignment="1"/>
    <xf numFmtId="164" fontId="60" fillId="0" borderId="0" xfId="0" applyNumberFormat="1" applyFont="1" applyAlignment="1">
      <alignment horizontal="right"/>
    </xf>
    <xf numFmtId="0" fontId="0" fillId="0" borderId="0" xfId="0" applyAlignment="1"/>
    <xf numFmtId="0" fontId="0" fillId="51" borderId="0" xfId="0" applyFill="1" applyAlignment="1"/>
    <xf numFmtId="0" fontId="0" fillId="0" borderId="0" xfId="0"/>
    <xf numFmtId="0" fontId="5" fillId="51" borderId="21" xfId="211" applyNumberFormat="1" applyFont="1" applyFill="1" applyBorder="1" applyAlignment="1"/>
    <xf numFmtId="0" fontId="5" fillId="51" borderId="21" xfId="211" applyNumberFormat="1" applyFont="1" applyFill="1" applyBorder="1" applyAlignment="1">
      <alignment horizontal="right" indent="1"/>
    </xf>
    <xf numFmtId="0" fontId="5" fillId="26" borderId="0" xfId="211" applyNumberFormat="1" applyFont="1" applyFill="1" applyBorder="1" applyAlignment="1"/>
    <xf numFmtId="0" fontId="151" fillId="0" borderId="0" xfId="0" applyFont="1"/>
    <xf numFmtId="164" fontId="5" fillId="51" borderId="21" xfId="221" applyNumberFormat="1" applyFont="1" applyFill="1" applyBorder="1" applyAlignment="1">
      <alignment horizontal="right" indent="1"/>
    </xf>
    <xf numFmtId="164" fontId="5" fillId="51" borderId="23" xfId="221" applyNumberFormat="1" applyFont="1" applyFill="1" applyBorder="1" applyAlignment="1">
      <alignment horizontal="right" indent="1"/>
    </xf>
    <xf numFmtId="164" fontId="5" fillId="51" borderId="21" xfId="211" applyNumberFormat="1" applyFont="1" applyFill="1" applyBorder="1" applyAlignment="1">
      <alignment horizontal="right" indent="1"/>
    </xf>
    <xf numFmtId="164" fontId="5" fillId="51" borderId="21" xfId="211" quotePrefix="1" applyNumberFormat="1" applyFont="1" applyFill="1" applyBorder="1" applyAlignment="1">
      <alignment horizontal="right" indent="1"/>
    </xf>
    <xf numFmtId="164" fontId="5" fillId="51" borderId="23" xfId="211" applyNumberFormat="1" applyFont="1" applyFill="1" applyBorder="1" applyAlignment="1">
      <alignment horizontal="right" indent="1"/>
    </xf>
    <xf numFmtId="0" fontId="153" fillId="0" borderId="0" xfId="0" applyFont="1" applyAlignment="1"/>
    <xf numFmtId="0" fontId="164" fillId="0" borderId="0" xfId="0" applyFont="1"/>
    <xf numFmtId="0" fontId="5" fillId="0" borderId="8" xfId="211" applyFont="1" applyFill="1" applyBorder="1" applyAlignment="1">
      <alignment horizontal="center"/>
    </xf>
    <xf numFmtId="0" fontId="5" fillId="0" borderId="21" xfId="211" applyNumberFormat="1" applyFont="1" applyFill="1" applyBorder="1" applyAlignment="1"/>
    <xf numFmtId="0" fontId="9" fillId="0" borderId="0" xfId="211" applyFill="1" applyBorder="1" applyAlignment="1"/>
    <xf numFmtId="164" fontId="5" fillId="0" borderId="21" xfId="211" applyNumberFormat="1" applyFont="1" applyFill="1" applyBorder="1" applyAlignment="1">
      <alignment horizontal="right" wrapText="1" indent="1"/>
    </xf>
    <xf numFmtId="0" fontId="9" fillId="0" borderId="0" xfId="222" applyFont="1" applyAlignment="1">
      <alignment vertical="center"/>
    </xf>
    <xf numFmtId="0" fontId="106" fillId="0" borderId="0" xfId="0" applyFont="1"/>
    <xf numFmtId="1" fontId="45" fillId="0" borderId="21" xfId="220" applyNumberFormat="1" applyFont="1" applyFill="1" applyBorder="1" applyAlignment="1">
      <alignment horizontal="right" indent="1"/>
    </xf>
    <xf numFmtId="2" fontId="9" fillId="0" borderId="0" xfId="222" applyNumberFormat="1" applyFont="1"/>
    <xf numFmtId="2" fontId="9" fillId="0" borderId="0" xfId="222" applyNumberFormat="1" applyFont="1" applyAlignment="1">
      <alignment vertical="center"/>
    </xf>
    <xf numFmtId="2" fontId="60" fillId="0" borderId="0" xfId="0" applyNumberFormat="1" applyFont="1"/>
    <xf numFmtId="2" fontId="5" fillId="0" borderId="0" xfId="0" applyNumberFormat="1" applyFont="1" applyAlignment="1">
      <alignment horizontal="right" indent="1"/>
    </xf>
    <xf numFmtId="2" fontId="27" fillId="0" borderId="0" xfId="0" applyNumberFormat="1" applyFont="1"/>
    <xf numFmtId="0" fontId="5" fillId="0" borderId="0" xfId="0" applyFont="1" applyFill="1" applyAlignment="1">
      <alignment horizontal="center"/>
    </xf>
    <xf numFmtId="0" fontId="5" fillId="0" borderId="21" xfId="0" applyFont="1" applyFill="1" applyBorder="1" applyAlignment="1">
      <alignment horizontal="left"/>
    </xf>
    <xf numFmtId="0" fontId="5" fillId="0" borderId="0" xfId="0" applyFont="1" applyFill="1"/>
    <xf numFmtId="0" fontId="5" fillId="0" borderId="0" xfId="211" applyFont="1" applyFill="1" applyBorder="1" applyAlignment="1">
      <alignment horizontal="right" indent="1"/>
    </xf>
    <xf numFmtId="0" fontId="0" fillId="51" borderId="0" xfId="0" applyFill="1" applyAlignment="1"/>
    <xf numFmtId="0" fontId="5" fillId="51" borderId="0" xfId="211" applyNumberFormat="1" applyFont="1" applyFill="1" applyBorder="1" applyAlignment="1">
      <alignment horizontal="right" indent="1"/>
    </xf>
    <xf numFmtId="0" fontId="60" fillId="51" borderId="0" xfId="0" applyFont="1" applyFill="1" applyAlignment="1"/>
    <xf numFmtId="0" fontId="42" fillId="0" borderId="0" xfId="0" applyFont="1" applyFill="1" applyBorder="1" applyAlignment="1">
      <alignment horizontal="right" wrapText="1" indent="1"/>
    </xf>
    <xf numFmtId="0" fontId="5" fillId="0" borderId="21" xfId="211" applyNumberFormat="1" applyFont="1" applyFill="1" applyBorder="1" applyAlignment="1">
      <alignment horizontal="right" wrapText="1" indent="1"/>
    </xf>
    <xf numFmtId="0" fontId="5" fillId="0" borderId="21" xfId="0" applyFont="1" applyFill="1" applyBorder="1" applyAlignment="1">
      <alignment horizontal="right" indent="1"/>
    </xf>
    <xf numFmtId="0" fontId="5" fillId="0" borderId="23" xfId="0" applyFont="1" applyFill="1" applyBorder="1" applyAlignment="1">
      <alignment horizontal="right" indent="1"/>
    </xf>
    <xf numFmtId="0" fontId="9" fillId="0" borderId="0" xfId="211" applyFont="1" applyFill="1" applyBorder="1" applyAlignment="1"/>
    <xf numFmtId="164" fontId="60" fillId="0" borderId="0" xfId="0" applyNumberFormat="1" applyFont="1" applyBorder="1" applyAlignment="1"/>
    <xf numFmtId="0" fontId="60" fillId="51" borderId="0" xfId="0" applyFont="1" applyFill="1" applyBorder="1" applyAlignment="1"/>
    <xf numFmtId="2" fontId="5" fillId="0" borderId="0" xfId="0" applyNumberFormat="1" applyFont="1" applyFill="1" applyBorder="1" applyAlignment="1">
      <alignment horizontal="right" indent="1"/>
    </xf>
    <xf numFmtId="2" fontId="5" fillId="0" borderId="23" xfId="0" applyNumberFormat="1" applyFont="1" applyFill="1" applyBorder="1" applyAlignment="1">
      <alignment horizontal="right" indent="1"/>
    </xf>
    <xf numFmtId="0" fontId="5" fillId="51" borderId="24" xfId="0" quotePrefix="1" applyNumberFormat="1" applyFont="1" applyFill="1" applyBorder="1" applyAlignment="1">
      <alignment horizontal="right" wrapText="1" indent="1"/>
    </xf>
    <xf numFmtId="0" fontId="27" fillId="51" borderId="8" xfId="0" applyFont="1" applyFill="1" applyBorder="1" applyAlignment="1">
      <alignment horizontal="center"/>
    </xf>
    <xf numFmtId="0" fontId="27" fillId="51" borderId="21" xfId="0" applyNumberFormat="1" applyFont="1" applyFill="1" applyBorder="1"/>
    <xf numFmtId="164" fontId="8" fillId="51" borderId="21" xfId="0" applyNumberFormat="1" applyFont="1" applyFill="1" applyBorder="1" applyAlignment="1">
      <alignment horizontal="right" indent="1"/>
    </xf>
    <xf numFmtId="2" fontId="27" fillId="51" borderId="21" xfId="0" applyNumberFormat="1" applyFont="1" applyFill="1" applyBorder="1" applyAlignment="1">
      <alignment horizontal="right" indent="1"/>
    </xf>
    <xf numFmtId="0" fontId="27" fillId="51" borderId="0" xfId="0" applyFont="1" applyFill="1" applyBorder="1" applyAlignment="1">
      <alignment horizontal="center"/>
    </xf>
    <xf numFmtId="2" fontId="53" fillId="51" borderId="21" xfId="0" applyNumberFormat="1" applyFont="1" applyFill="1" applyBorder="1" applyAlignment="1">
      <alignment horizontal="right" indent="1"/>
    </xf>
    <xf numFmtId="0" fontId="0" fillId="51" borderId="0" xfId="0" applyFont="1" applyFill="1"/>
    <xf numFmtId="0" fontId="0" fillId="51" borderId="0" xfId="0" applyFont="1" applyFill="1" applyBorder="1"/>
    <xf numFmtId="0" fontId="8" fillId="53" borderId="19" xfId="0" applyFont="1" applyFill="1" applyBorder="1" applyAlignment="1">
      <alignment horizontal="right" wrapText="1" indent="1"/>
    </xf>
    <xf numFmtId="0" fontId="8" fillId="51" borderId="30" xfId="0" applyFont="1" applyFill="1" applyBorder="1" applyAlignment="1">
      <alignment horizontal="right" indent="1"/>
    </xf>
    <xf numFmtId="0" fontId="8" fillId="51" borderId="24" xfId="0" applyFont="1" applyFill="1" applyBorder="1" applyAlignment="1">
      <alignment horizontal="right" indent="1"/>
    </xf>
    <xf numFmtId="0" fontId="8" fillId="51" borderId="25" xfId="0" applyFont="1" applyFill="1" applyBorder="1" applyAlignment="1">
      <alignment horizontal="right" indent="1"/>
    </xf>
    <xf numFmtId="0" fontId="8" fillId="51" borderId="23" xfId="0" applyFont="1" applyFill="1" applyBorder="1" applyAlignment="1">
      <alignment horizontal="right" indent="1"/>
    </xf>
    <xf numFmtId="0" fontId="8" fillId="51" borderId="21" xfId="0" applyFont="1" applyFill="1" applyBorder="1" applyAlignment="1">
      <alignment horizontal="right" indent="1"/>
    </xf>
    <xf numFmtId="0" fontId="8" fillId="51" borderId="0" xfId="0" applyFont="1" applyFill="1" applyBorder="1" applyAlignment="1">
      <alignment horizontal="right" indent="1"/>
    </xf>
    <xf numFmtId="0" fontId="8" fillId="0" borderId="21" xfId="229" applyFont="1" applyBorder="1" applyAlignment="1">
      <alignment horizontal="right" indent="1"/>
    </xf>
    <xf numFmtId="0" fontId="8" fillId="0" borderId="23" xfId="229" applyFont="1" applyBorder="1" applyAlignment="1">
      <alignment horizontal="right" indent="1"/>
    </xf>
    <xf numFmtId="0" fontId="8" fillId="0" borderId="21" xfId="227" applyFont="1" applyBorder="1" applyAlignment="1">
      <alignment horizontal="right" indent="1"/>
    </xf>
    <xf numFmtId="0" fontId="8" fillId="51" borderId="21" xfId="227" applyFont="1" applyFill="1" applyBorder="1" applyAlignment="1">
      <alignment horizontal="right" indent="1"/>
    </xf>
    <xf numFmtId="0" fontId="8" fillId="0" borderId="23" xfId="227" applyFont="1" applyBorder="1" applyAlignment="1">
      <alignment horizontal="right" indent="1"/>
    </xf>
    <xf numFmtId="164" fontId="8" fillId="0" borderId="11" xfId="0" applyNumberFormat="1" applyFont="1" applyBorder="1" applyAlignment="1">
      <alignment horizontal="right" indent="1"/>
    </xf>
    <xf numFmtId="164" fontId="8" fillId="0" borderId="15" xfId="0" applyNumberFormat="1" applyFont="1" applyBorder="1" applyAlignment="1">
      <alignment horizontal="right" indent="1"/>
    </xf>
    <xf numFmtId="164" fontId="8" fillId="51" borderId="24" xfId="0" applyNumberFormat="1" applyFont="1" applyFill="1" applyBorder="1" applyAlignment="1">
      <alignment horizontal="right" indent="1"/>
    </xf>
    <xf numFmtId="164" fontId="8" fillId="51" borderId="25" xfId="0" applyNumberFormat="1" applyFont="1" applyFill="1" applyBorder="1" applyAlignment="1">
      <alignment horizontal="right" indent="1"/>
    </xf>
    <xf numFmtId="164" fontId="8" fillId="51" borderId="0" xfId="0" applyNumberFormat="1" applyFont="1" applyFill="1" applyBorder="1" applyAlignment="1">
      <alignment horizontal="right" indent="1"/>
    </xf>
    <xf numFmtId="164" fontId="8" fillId="51" borderId="23" xfId="0" applyNumberFormat="1" applyFont="1" applyFill="1" applyBorder="1" applyAlignment="1">
      <alignment horizontal="right" indent="1"/>
    </xf>
    <xf numFmtId="0" fontId="0" fillId="0" borderId="0" xfId="0" applyBorder="1" applyAlignment="1"/>
    <xf numFmtId="0" fontId="11" fillId="51" borderId="0" xfId="0" applyFont="1" applyFill="1" applyBorder="1" applyAlignment="1"/>
    <xf numFmtId="0" fontId="25" fillId="51" borderId="0" xfId="0" applyFont="1" applyFill="1" applyBorder="1" applyAlignment="1"/>
    <xf numFmtId="0" fontId="17" fillId="0" borderId="0" xfId="0" applyFont="1" applyFill="1" applyAlignment="1"/>
    <xf numFmtId="3" fontId="17" fillId="0" borderId="0" xfId="0" applyNumberFormat="1" applyFont="1" applyFill="1" applyAlignment="1"/>
    <xf numFmtId="0" fontId="0" fillId="0" borderId="0" xfId="0" applyBorder="1" applyAlignment="1"/>
    <xf numFmtId="1" fontId="8" fillId="0" borderId="21" xfId="0" applyNumberFormat="1" applyFont="1" applyBorder="1" applyAlignment="1">
      <alignment horizontal="right" indent="1"/>
    </xf>
    <xf numFmtId="2" fontId="8" fillId="0" borderId="21" xfId="0" applyNumberFormat="1" applyFont="1" applyBorder="1" applyAlignment="1">
      <alignment horizontal="right" indent="1"/>
    </xf>
    <xf numFmtId="0" fontId="0" fillId="51" borderId="0" xfId="0" applyFill="1" applyBorder="1" applyAlignment="1"/>
    <xf numFmtId="0" fontId="0" fillId="0" borderId="0" xfId="0" applyAlignment="1"/>
    <xf numFmtId="0" fontId="0" fillId="0" borderId="0" xfId="0" applyBorder="1" applyAlignment="1"/>
    <xf numFmtId="17" fontId="11" fillId="0" borderId="0" xfId="0" applyNumberFormat="1" applyFont="1"/>
    <xf numFmtId="0" fontId="11" fillId="0" borderId="0" xfId="0" applyFont="1" applyFill="1" applyAlignment="1"/>
    <xf numFmtId="0" fontId="156" fillId="0" borderId="0" xfId="0" applyFont="1" applyFill="1"/>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37" fillId="0" borderId="0" xfId="0" applyFont="1" applyAlignment="1">
      <alignment horizontal="left"/>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51" borderId="0" xfId="0" applyFont="1" applyFill="1" applyBorder="1" applyAlignment="1">
      <alignment horizontal="center" vertical="center" wrapText="1"/>
    </xf>
    <xf numFmtId="0" fontId="5" fillId="51" borderId="13" xfId="0" applyFont="1" applyFill="1" applyBorder="1" applyAlignment="1">
      <alignment horizontal="center" vertical="center" wrapText="1"/>
    </xf>
    <xf numFmtId="0" fontId="36" fillId="0" borderId="0" xfId="0" applyFont="1" applyAlignment="1">
      <alignment horizontal="left"/>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73" fillId="0" borderId="11" xfId="0" applyFont="1" applyBorder="1" applyAlignment="1"/>
    <xf numFmtId="0" fontId="73" fillId="0" borderId="31" xfId="0" applyFont="1" applyBorder="1" applyAlignment="1"/>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15" fillId="51" borderId="0" xfId="211" applyFont="1" applyFill="1" applyBorder="1" applyAlignment="1"/>
    <xf numFmtId="0" fontId="40" fillId="0" borderId="0" xfId="220" applyFont="1" applyFill="1" applyBorder="1" applyAlignment="1">
      <alignment horizontal="center"/>
    </xf>
    <xf numFmtId="0" fontId="5" fillId="51" borderId="13" xfId="0" applyFont="1" applyFill="1" applyBorder="1" applyAlignment="1">
      <alignment horizontal="center" vertical="center" wrapText="1"/>
    </xf>
    <xf numFmtId="2" fontId="5" fillId="0" borderId="21" xfId="0" applyNumberFormat="1" applyFont="1" applyBorder="1" applyAlignment="1">
      <alignment horizontal="right" wrapText="1" indent="1"/>
    </xf>
    <xf numFmtId="0" fontId="35" fillId="0" borderId="0" xfId="0" applyFont="1" applyAlignment="1">
      <alignment horizontal="left" vertical="center"/>
    </xf>
    <xf numFmtId="0" fontId="5"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wrapText="1"/>
    </xf>
    <xf numFmtId="0" fontId="5" fillId="0" borderId="28" xfId="0" applyNumberFormat="1" applyFont="1" applyBorder="1" applyAlignment="1">
      <alignment horizontal="left" wrapText="1"/>
    </xf>
    <xf numFmtId="0" fontId="5" fillId="0" borderId="21" xfId="0" applyNumberFormat="1" applyFont="1" applyBorder="1" applyAlignment="1">
      <alignment horizontal="right" wrapText="1" indent="1"/>
    </xf>
    <xf numFmtId="164" fontId="40" fillId="0" borderId="21" xfId="0" applyNumberFormat="1" applyFont="1" applyBorder="1" applyAlignment="1">
      <alignment horizontal="right" wrapText="1" indent="1"/>
    </xf>
    <xf numFmtId="164" fontId="40" fillId="0" borderId="0" xfId="0" applyNumberFormat="1" applyFont="1" applyBorder="1" applyAlignment="1">
      <alignment horizontal="right" wrapText="1" indent="1"/>
    </xf>
    <xf numFmtId="0" fontId="5" fillId="0" borderId="0" xfId="0" applyFont="1" applyFill="1" applyBorder="1" applyAlignment="1">
      <alignment horizontal="center" wrapText="1"/>
    </xf>
    <xf numFmtId="0" fontId="5" fillId="0" borderId="28" xfId="0" applyNumberFormat="1" applyFont="1" applyFill="1" applyBorder="1" applyAlignment="1">
      <alignment horizontal="left" wrapText="1"/>
    </xf>
    <xf numFmtId="164" fontId="5" fillId="0" borderId="21" xfId="0" applyNumberFormat="1" applyFont="1" applyFill="1" applyBorder="1" applyAlignment="1">
      <alignment horizontal="right" wrapText="1" indent="1"/>
    </xf>
    <xf numFmtId="164" fontId="5" fillId="0" borderId="0" xfId="0" applyNumberFormat="1" applyFont="1" applyFill="1" applyBorder="1" applyAlignment="1">
      <alignment horizontal="right" wrapText="1" indent="1"/>
    </xf>
    <xf numFmtId="164" fontId="40" fillId="0" borderId="21" xfId="0" applyNumberFormat="1" applyFont="1" applyFill="1" applyBorder="1" applyAlignment="1">
      <alignment horizontal="right" wrapText="1" indent="1"/>
    </xf>
    <xf numFmtId="0" fontId="5" fillId="0" borderId="21" xfId="0" applyFont="1" applyFill="1" applyBorder="1" applyAlignment="1">
      <alignment horizontal="right" wrapText="1" indent="1"/>
    </xf>
    <xf numFmtId="164" fontId="40" fillId="0" borderId="0" xfId="0" applyNumberFormat="1" applyFont="1" applyFill="1" applyBorder="1" applyAlignment="1">
      <alignment horizontal="right" wrapText="1" indent="1"/>
    </xf>
    <xf numFmtId="0" fontId="5" fillId="0" borderId="21" xfId="0" applyNumberFormat="1" applyFont="1" applyBorder="1" applyAlignment="1">
      <alignment horizontal="left" wrapText="1"/>
    </xf>
    <xf numFmtId="0" fontId="8" fillId="0" borderId="21" xfId="0" applyNumberFormat="1" applyFont="1" applyBorder="1" applyAlignment="1">
      <alignment horizontal="right" wrapText="1" indent="1"/>
    </xf>
    <xf numFmtId="164" fontId="40" fillId="0" borderId="23" xfId="0" applyNumberFormat="1" applyFont="1" applyBorder="1" applyAlignment="1">
      <alignment horizontal="right" wrapText="1" indent="1"/>
    </xf>
    <xf numFmtId="0" fontId="5" fillId="0" borderId="20" xfId="0" applyFont="1" applyBorder="1" applyAlignment="1">
      <alignment horizontal="center" wrapText="1"/>
    </xf>
    <xf numFmtId="2" fontId="5" fillId="0" borderId="24" xfId="0" applyNumberFormat="1" applyFont="1" applyBorder="1" applyAlignment="1">
      <alignment horizontal="right" wrapText="1" indent="1"/>
    </xf>
    <xf numFmtId="0" fontId="40" fillId="0" borderId="24" xfId="0" applyFont="1" applyBorder="1" applyAlignment="1">
      <alignment horizontal="right" wrapText="1" indent="1"/>
    </xf>
    <xf numFmtId="0" fontId="40" fillId="0" borderId="25" xfId="0" applyFont="1" applyBorder="1" applyAlignment="1">
      <alignment horizontal="right" wrapText="1" indent="1"/>
    </xf>
    <xf numFmtId="0" fontId="5" fillId="0" borderId="24" xfId="0" applyNumberFormat="1" applyFont="1" applyFill="1" applyBorder="1" applyAlignment="1">
      <alignment horizontal="left" wrapText="1"/>
    </xf>
    <xf numFmtId="2" fontId="5" fillId="0" borderId="24" xfId="0" applyNumberFormat="1" applyFont="1" applyFill="1" applyBorder="1" applyAlignment="1">
      <alignment horizontal="right" wrapText="1" indent="1"/>
    </xf>
    <xf numFmtId="164" fontId="5" fillId="0" borderId="24" xfId="0" applyNumberFormat="1" applyFont="1" applyFill="1" applyBorder="1" applyAlignment="1">
      <alignment horizontal="right" wrapText="1" indent="1"/>
    </xf>
    <xf numFmtId="0" fontId="40" fillId="0" borderId="24" xfId="0" applyFont="1" applyFill="1" applyBorder="1" applyAlignment="1">
      <alignment horizontal="right" wrapText="1" indent="1"/>
    </xf>
    <xf numFmtId="0" fontId="40" fillId="0" borderId="25" xfId="0" applyFont="1" applyFill="1" applyBorder="1" applyAlignment="1">
      <alignment horizontal="right" wrapText="1" indent="1"/>
    </xf>
    <xf numFmtId="2" fontId="5" fillId="0" borderId="21" xfId="0" applyNumberFormat="1" applyFont="1" applyFill="1" applyBorder="1" applyAlignment="1">
      <alignment horizontal="right" wrapText="1" indent="1"/>
    </xf>
    <xf numFmtId="2" fontId="8" fillId="0" borderId="21" xfId="0" applyNumberFormat="1" applyFont="1" applyFill="1" applyBorder="1" applyAlignment="1">
      <alignment horizontal="right" wrapText="1" indent="1"/>
    </xf>
    <xf numFmtId="164" fontId="8" fillId="0" borderId="21" xfId="0" applyNumberFormat="1" applyFont="1" applyFill="1" applyBorder="1" applyAlignment="1">
      <alignment horizontal="right" wrapText="1" indent="1"/>
    </xf>
    <xf numFmtId="0" fontId="36" fillId="0" borderId="0" xfId="0" applyFont="1" applyBorder="1"/>
    <xf numFmtId="0" fontId="5" fillId="0" borderId="20" xfId="0" applyFont="1" applyFill="1" applyBorder="1" applyAlignment="1">
      <alignment horizontal="center" wrapText="1"/>
    </xf>
    <xf numFmtId="164" fontId="5" fillId="0" borderId="25" xfId="0" applyNumberFormat="1" applyFont="1" applyFill="1" applyBorder="1" applyAlignment="1">
      <alignment horizontal="right" wrapText="1" indent="1"/>
    </xf>
    <xf numFmtId="164" fontId="5" fillId="0" borderId="24" xfId="0" applyNumberFormat="1" applyFont="1" applyBorder="1" applyAlignment="1">
      <alignment wrapText="1"/>
    </xf>
    <xf numFmtId="164" fontId="5" fillId="0" borderId="23" xfId="0" applyNumberFormat="1" applyFont="1" applyFill="1" applyBorder="1" applyAlignment="1">
      <alignment horizontal="right" wrapText="1" indent="1"/>
    </xf>
    <xf numFmtId="0" fontId="37" fillId="0" borderId="0" xfId="0" applyFont="1" applyAlignment="1"/>
    <xf numFmtId="0" fontId="52" fillId="52" borderId="37" xfId="0" applyFont="1" applyFill="1" applyBorder="1" applyAlignment="1">
      <alignment horizontal="center" vertical="center"/>
    </xf>
    <xf numFmtId="0" fontId="8" fillId="52" borderId="37" xfId="0" applyFont="1" applyFill="1" applyBorder="1" applyAlignment="1">
      <alignment horizontal="center" vertical="center"/>
    </xf>
    <xf numFmtId="0" fontId="52" fillId="52" borderId="38" xfId="0" applyFont="1" applyFill="1" applyBorder="1" applyAlignment="1">
      <alignment horizontal="center" vertical="center"/>
    </xf>
    <xf numFmtId="0" fontId="5" fillId="54" borderId="20" xfId="0" applyFont="1" applyFill="1" applyBorder="1" applyAlignment="1">
      <alignment horizontal="center" wrapText="1"/>
    </xf>
    <xf numFmtId="0" fontId="5" fillId="54" borderId="24" xfId="0" applyNumberFormat="1" applyFont="1" applyFill="1" applyBorder="1" applyAlignment="1">
      <alignment horizontal="left" wrapText="1"/>
    </xf>
    <xf numFmtId="164" fontId="40" fillId="54" borderId="24" xfId="0" applyNumberFormat="1" applyFont="1" applyFill="1" applyBorder="1" applyAlignment="1">
      <alignment horizontal="right" wrapText="1" indent="1"/>
    </xf>
    <xf numFmtId="164" fontId="5" fillId="54" borderId="24" xfId="0" applyNumberFormat="1" applyFont="1" applyFill="1" applyBorder="1" applyAlignment="1">
      <alignment horizontal="right" wrapText="1" indent="1"/>
    </xf>
    <xf numFmtId="164" fontId="40" fillId="54" borderId="0" xfId="0" applyNumberFormat="1" applyFont="1" applyFill="1" applyAlignment="1">
      <alignment horizontal="right" wrapText="1" indent="1"/>
    </xf>
    <xf numFmtId="164" fontId="40" fillId="0" borderId="24" xfId="0" applyNumberFormat="1" applyFont="1" applyFill="1" applyBorder="1" applyAlignment="1">
      <alignment horizontal="right" wrapText="1" indent="1"/>
    </xf>
    <xf numFmtId="164" fontId="40" fillId="0" borderId="0" xfId="0" applyNumberFormat="1" applyFont="1" applyFill="1" applyAlignment="1">
      <alignment horizontal="right" wrapText="1" indent="1"/>
    </xf>
    <xf numFmtId="0" fontId="5" fillId="54" borderId="0" xfId="0" applyFont="1" applyFill="1" applyBorder="1" applyAlignment="1">
      <alignment horizontal="center" wrapText="1"/>
    </xf>
    <xf numFmtId="0" fontId="5" fillId="54" borderId="21" xfId="0" applyNumberFormat="1" applyFont="1" applyFill="1" applyBorder="1" applyAlignment="1">
      <alignment horizontal="left" wrapText="1"/>
    </xf>
    <xf numFmtId="164" fontId="5" fillId="54" borderId="21" xfId="0" applyNumberFormat="1" applyFont="1" applyFill="1" applyBorder="1" applyAlignment="1">
      <alignment horizontal="right" wrapText="1" indent="1"/>
    </xf>
    <xf numFmtId="164" fontId="40" fillId="54" borderId="21" xfId="0" applyNumberFormat="1" applyFont="1" applyFill="1" applyBorder="1" applyAlignment="1">
      <alignment horizontal="right" wrapText="1" indent="1"/>
    </xf>
    <xf numFmtId="164" fontId="40" fillId="54" borderId="0" xfId="0" applyNumberFormat="1" applyFont="1" applyFill="1" applyBorder="1" applyAlignment="1">
      <alignment horizontal="right" wrapText="1" indent="1"/>
    </xf>
    <xf numFmtId="164" fontId="5" fillId="52" borderId="0" xfId="0" applyNumberFormat="1" applyFont="1" applyFill="1" applyAlignment="1">
      <alignment horizontal="right" wrapText="1" indent="1"/>
    </xf>
    <xf numFmtId="164" fontId="40" fillId="52" borderId="21" xfId="0" applyNumberFormat="1" applyFont="1" applyFill="1" applyBorder="1" applyAlignment="1">
      <alignment horizontal="right" wrapText="1" indent="1"/>
    </xf>
    <xf numFmtId="164" fontId="5" fillId="52" borderId="21" xfId="0" applyNumberFormat="1" applyFont="1" applyFill="1" applyBorder="1" applyAlignment="1">
      <alignment horizontal="right" wrapText="1" indent="1"/>
    </xf>
    <xf numFmtId="164" fontId="40" fillId="54" borderId="23" xfId="0" applyNumberFormat="1" applyFont="1" applyFill="1" applyBorder="1" applyAlignment="1">
      <alignment horizontal="right" wrapText="1" indent="1"/>
    </xf>
    <xf numFmtId="164" fontId="5" fillId="52" borderId="21" xfId="0" applyNumberFormat="1" applyFont="1" applyFill="1" applyBorder="1" applyAlignment="1">
      <alignment horizontal="right" indent="1"/>
    </xf>
    <xf numFmtId="164" fontId="40" fillId="52" borderId="21" xfId="0" applyNumberFormat="1" applyFont="1" applyFill="1" applyBorder="1" applyAlignment="1">
      <alignment horizontal="right" indent="1"/>
    </xf>
    <xf numFmtId="0" fontId="5" fillId="0" borderId="21" xfId="0" applyNumberFormat="1" applyFont="1" applyFill="1" applyBorder="1" applyAlignment="1">
      <alignment horizontal="left" wrapText="1"/>
    </xf>
    <xf numFmtId="164" fontId="40" fillId="0" borderId="21" xfId="0" applyNumberFormat="1" applyFont="1" applyFill="1" applyBorder="1" applyAlignment="1">
      <alignment horizontal="right" indent="1"/>
    </xf>
    <xf numFmtId="164" fontId="40" fillId="0" borderId="23" xfId="0" applyNumberFormat="1" applyFont="1" applyFill="1" applyBorder="1" applyAlignment="1">
      <alignment horizontal="right" wrapText="1" indent="1"/>
    </xf>
    <xf numFmtId="0" fontId="5" fillId="0" borderId="24" xfId="0" applyNumberFormat="1" applyFont="1" applyBorder="1" applyAlignment="1">
      <alignment horizontal="left" wrapText="1"/>
    </xf>
    <xf numFmtId="0" fontId="5" fillId="0" borderId="21" xfId="0" applyNumberFormat="1" applyFont="1" applyFill="1" applyBorder="1" applyAlignment="1">
      <alignment horizontal="right" wrapText="1" indent="1"/>
    </xf>
    <xf numFmtId="0" fontId="73" fillId="0" borderId="0" xfId="0" applyFont="1" applyAlignment="1">
      <alignment vertical="center"/>
    </xf>
    <xf numFmtId="0" fontId="5" fillId="0" borderId="34" xfId="0" applyFont="1" applyBorder="1" applyAlignment="1">
      <alignment vertical="center" wrapText="1"/>
    </xf>
    <xf numFmtId="0" fontId="5" fillId="0" borderId="20" xfId="0" applyFont="1" applyBorder="1" applyAlignment="1">
      <alignment vertical="center" wrapText="1"/>
    </xf>
    <xf numFmtId="0" fontId="5" fillId="0" borderId="25" xfId="0" applyNumberFormat="1" applyFont="1" applyBorder="1" applyAlignment="1">
      <alignment horizontal="left" wrapText="1"/>
    </xf>
    <xf numFmtId="164" fontId="5" fillId="0" borderId="20" xfId="0" applyNumberFormat="1" applyFont="1" applyBorder="1" applyAlignment="1">
      <alignment horizontal="center" wrapText="1"/>
    </xf>
    <xf numFmtId="164" fontId="8" fillId="0" borderId="25" xfId="0" applyNumberFormat="1" applyFont="1" applyBorder="1" applyAlignment="1">
      <alignment horizontal="right" wrapText="1"/>
    </xf>
    <xf numFmtId="164" fontId="5" fillId="0" borderId="0" xfId="0" applyNumberFormat="1" applyFont="1" applyBorder="1" applyAlignment="1">
      <alignment horizontal="center" wrapText="1"/>
    </xf>
    <xf numFmtId="164" fontId="8" fillId="0" borderId="21" xfId="0" applyNumberFormat="1" applyFont="1" applyBorder="1" applyAlignment="1">
      <alignment horizontal="right" wrapText="1"/>
    </xf>
    <xf numFmtId="164" fontId="8" fillId="0" borderId="0" xfId="0" applyNumberFormat="1" applyFont="1" applyBorder="1" applyAlignment="1">
      <alignment horizontal="right" wrapText="1" indent="1"/>
    </xf>
    <xf numFmtId="164" fontId="109" fillId="0" borderId="21" xfId="0" applyNumberFormat="1" applyFont="1" applyBorder="1" applyAlignment="1">
      <alignment horizontal="right" indent="1"/>
    </xf>
    <xf numFmtId="0" fontId="5" fillId="0" borderId="0" xfId="0" applyNumberFormat="1" applyFont="1" applyBorder="1" applyAlignment="1">
      <alignment horizontal="center" wrapText="1"/>
    </xf>
    <xf numFmtId="164" fontId="5" fillId="0" borderId="21" xfId="0" applyNumberFormat="1" applyFont="1" applyBorder="1" applyAlignment="1">
      <alignment horizontal="left" wrapText="1"/>
    </xf>
    <xf numFmtId="0" fontId="73" fillId="0" borderId="18" xfId="0" applyFont="1" applyBorder="1" applyAlignment="1"/>
    <xf numFmtId="0" fontId="73" fillId="0" borderId="18" xfId="0" applyFont="1" applyBorder="1"/>
    <xf numFmtId="164" fontId="5" fillId="0" borderId="0" xfId="0" applyNumberFormat="1" applyFont="1" applyAlignment="1">
      <alignment horizontal="right" indent="1"/>
    </xf>
    <xf numFmtId="0" fontId="5" fillId="0" borderId="0" xfId="0" applyFont="1" applyAlignment="1">
      <alignment horizontal="right" indent="1"/>
    </xf>
    <xf numFmtId="0" fontId="73" fillId="25" borderId="0" xfId="0" applyFont="1" applyFill="1"/>
    <xf numFmtId="0" fontId="73" fillId="51" borderId="0" xfId="0" applyFont="1" applyFill="1"/>
    <xf numFmtId="164" fontId="5" fillId="51" borderId="0" xfId="0" applyNumberFormat="1" applyFont="1" applyFill="1" applyAlignment="1">
      <alignment horizontal="right" indent="1"/>
    </xf>
    <xf numFmtId="164" fontId="5" fillId="51" borderId="23" xfId="0" applyNumberFormat="1" applyFont="1" applyFill="1" applyBorder="1" applyAlignment="1">
      <alignment horizontal="right" indent="1"/>
    </xf>
    <xf numFmtId="0" fontId="5" fillId="0" borderId="13" xfId="0" applyFont="1" applyBorder="1" applyAlignment="1">
      <alignment horizontal="center" vertical="center" wrapText="1"/>
    </xf>
    <xf numFmtId="0" fontId="110" fillId="0" borderId="0" xfId="0" applyFont="1"/>
    <xf numFmtId="0" fontId="110" fillId="0" borderId="0" xfId="0" applyFont="1" applyFill="1"/>
    <xf numFmtId="164" fontId="5" fillId="0" borderId="0" xfId="0" applyNumberFormat="1" applyFont="1" applyFill="1" applyAlignment="1">
      <alignment horizontal="right" indent="1"/>
    </xf>
    <xf numFmtId="0" fontId="109" fillId="0" borderId="0" xfId="0" applyFont="1"/>
    <xf numFmtId="0" fontId="109" fillId="0" borderId="0" xfId="0" applyFont="1" applyFill="1"/>
    <xf numFmtId="164" fontId="5" fillId="0" borderId="0" xfId="0" applyNumberFormat="1" applyFont="1" applyFill="1" applyBorder="1" applyAlignment="1">
      <alignment horizontal="right" indent="1"/>
    </xf>
    <xf numFmtId="0" fontId="5" fillId="51" borderId="8" xfId="0" applyFont="1" applyFill="1" applyBorder="1" applyAlignment="1">
      <alignment horizontal="right" indent="1"/>
    </xf>
    <xf numFmtId="0" fontId="5" fillId="51" borderId="23" xfId="0" applyFont="1" applyFill="1" applyBorder="1" applyAlignment="1">
      <alignment horizontal="right" indent="1"/>
    </xf>
    <xf numFmtId="0" fontId="5" fillId="0" borderId="8" xfId="0" applyFont="1" applyFill="1" applyBorder="1" applyAlignment="1">
      <alignment horizontal="right" indent="1"/>
    </xf>
    <xf numFmtId="0" fontId="9" fillId="27" borderId="0" xfId="211" applyFont="1" applyFill="1" applyAlignment="1"/>
    <xf numFmtId="0" fontId="5" fillId="26" borderId="21" xfId="211" applyNumberFormat="1" applyFont="1" applyFill="1" applyBorder="1" applyAlignment="1">
      <alignment horizontal="right" wrapText="1" indent="1"/>
    </xf>
    <xf numFmtId="164" fontId="8" fillId="55" borderId="21" xfId="211" applyNumberFormat="1" applyFont="1" applyFill="1" applyBorder="1" applyAlignment="1">
      <alignment horizontal="right" wrapText="1" indent="1"/>
    </xf>
    <xf numFmtId="164" fontId="8" fillId="55" borderId="23" xfId="211" applyNumberFormat="1" applyFont="1" applyFill="1" applyBorder="1" applyAlignment="1">
      <alignment horizontal="right" wrapText="1" indent="1"/>
    </xf>
    <xf numFmtId="164" fontId="52" fillId="26" borderId="23" xfId="211" applyNumberFormat="1" applyFont="1" applyFill="1" applyBorder="1" applyAlignment="1">
      <alignment horizontal="right" wrapText="1" indent="1"/>
    </xf>
    <xf numFmtId="164" fontId="9" fillId="26" borderId="0" xfId="211" applyNumberFormat="1" applyFont="1" applyFill="1" applyAlignment="1"/>
    <xf numFmtId="0" fontId="9" fillId="26" borderId="0" xfId="211" applyFont="1" applyFill="1"/>
    <xf numFmtId="0" fontId="14" fillId="51" borderId="0" xfId="0" applyFont="1" applyFill="1" applyAlignment="1">
      <alignment horizontal="left" vertical="center"/>
    </xf>
    <xf numFmtId="0" fontId="73" fillId="51" borderId="0" xfId="0" applyFont="1" applyFill="1" applyAlignment="1"/>
    <xf numFmtId="0" fontId="73" fillId="51" borderId="22" xfId="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5" fillId="51" borderId="20" xfId="0" applyFont="1" applyFill="1" applyBorder="1" applyAlignment="1">
      <alignment horizontal="center" wrapText="1"/>
    </xf>
    <xf numFmtId="0" fontId="5" fillId="51" borderId="24" xfId="0" applyNumberFormat="1" applyFont="1" applyFill="1" applyBorder="1" applyAlignment="1">
      <alignment horizontal="left" wrapText="1"/>
    </xf>
    <xf numFmtId="0" fontId="5" fillId="51" borderId="24" xfId="0" applyNumberFormat="1" applyFont="1" applyFill="1" applyBorder="1" applyAlignment="1">
      <alignment horizontal="right" wrapText="1" indent="1"/>
    </xf>
    <xf numFmtId="0" fontId="5" fillId="51" borderId="25" xfId="0" applyNumberFormat="1" applyFont="1" applyFill="1" applyBorder="1" applyAlignment="1">
      <alignment horizontal="right" wrapText="1" indent="1"/>
    </xf>
    <xf numFmtId="164" fontId="5" fillId="51" borderId="20" xfId="0" applyNumberFormat="1" applyFont="1" applyFill="1" applyBorder="1" applyAlignment="1">
      <alignment horizontal="center" wrapText="1"/>
    </xf>
    <xf numFmtId="164" fontId="8" fillId="51" borderId="24" xfId="0" applyNumberFormat="1" applyFont="1" applyFill="1" applyBorder="1" applyAlignment="1">
      <alignment horizontal="right" wrapText="1"/>
    </xf>
    <xf numFmtId="164" fontId="8" fillId="51" borderId="24" xfId="0" applyNumberFormat="1" applyFont="1" applyFill="1" applyBorder="1" applyAlignment="1">
      <alignment horizontal="right" wrapText="1" indent="1"/>
    </xf>
    <xf numFmtId="164" fontId="8" fillId="51" borderId="25" xfId="0" applyNumberFormat="1" applyFont="1" applyFill="1" applyBorder="1" applyAlignment="1">
      <alignment horizontal="right" wrapText="1" indent="1"/>
    </xf>
    <xf numFmtId="164" fontId="52" fillId="51" borderId="24" xfId="0" applyNumberFormat="1" applyFont="1" applyFill="1" applyBorder="1" applyAlignment="1">
      <alignment horizontal="right" wrapText="1"/>
    </xf>
    <xf numFmtId="164" fontId="52" fillId="51" borderId="24" xfId="0" applyNumberFormat="1" applyFont="1" applyFill="1" applyBorder="1" applyAlignment="1">
      <alignment horizontal="right" wrapText="1" indent="1"/>
    </xf>
    <xf numFmtId="0" fontId="36" fillId="51" borderId="0" xfId="0" applyFont="1" applyFill="1" applyBorder="1" applyAlignment="1">
      <alignment horizontal="left"/>
    </xf>
    <xf numFmtId="0" fontId="9" fillId="0" borderId="0" xfId="0" applyFont="1" applyAlignment="1">
      <alignment horizontal="left" vertical="center"/>
    </xf>
    <xf numFmtId="0" fontId="5" fillId="0" borderId="20" xfId="0" applyFont="1" applyBorder="1" applyAlignment="1">
      <alignment horizontal="left" wrapText="1"/>
    </xf>
    <xf numFmtId="0" fontId="5" fillId="51" borderId="20" xfId="0" applyFont="1" applyFill="1" applyBorder="1" applyAlignment="1">
      <alignment horizontal="left" wrapText="1"/>
    </xf>
    <xf numFmtId="0" fontId="5" fillId="51" borderId="24" xfId="0" applyFont="1" applyFill="1" applyBorder="1" applyAlignment="1">
      <alignment horizontal="right" wrapText="1" indent="1"/>
    </xf>
    <xf numFmtId="0" fontId="5" fillId="51" borderId="25" xfId="0" applyFont="1" applyFill="1" applyBorder="1" applyAlignment="1">
      <alignment horizontal="right" wrapText="1" indent="1"/>
    </xf>
    <xf numFmtId="164" fontId="8" fillId="0" borderId="24" xfId="0" applyNumberFormat="1" applyFont="1" applyBorder="1" applyAlignment="1">
      <alignment horizontal="right" wrapText="1"/>
    </xf>
    <xf numFmtId="164" fontId="52" fillId="0" borderId="24" xfId="0" applyNumberFormat="1" applyFont="1" applyBorder="1" applyAlignment="1">
      <alignment horizontal="right" wrapText="1"/>
    </xf>
    <xf numFmtId="164" fontId="52" fillId="0" borderId="24" xfId="0" applyNumberFormat="1" applyFont="1" applyBorder="1" applyAlignment="1">
      <alignment horizontal="right" wrapText="1" indent="1"/>
    </xf>
    <xf numFmtId="0" fontId="14" fillId="0" borderId="0" xfId="0" applyFont="1" applyAlignment="1">
      <alignment vertical="center"/>
    </xf>
    <xf numFmtId="0" fontId="5" fillId="0" borderId="24" xfId="0" applyFont="1" applyFill="1" applyBorder="1" applyAlignment="1">
      <alignment horizontal="right" wrapText="1" indent="1"/>
    </xf>
    <xf numFmtId="0" fontId="5" fillId="0" borderId="0" xfId="0" applyFont="1" applyFill="1" applyBorder="1" applyAlignment="1">
      <alignment horizontal="right" wrapText="1" indent="1"/>
    </xf>
    <xf numFmtId="0" fontId="36" fillId="0" borderId="0" xfId="0" applyFont="1" applyBorder="1" applyAlignment="1">
      <alignment horizontal="left"/>
    </xf>
    <xf numFmtId="164" fontId="8" fillId="0" borderId="0" xfId="0" applyNumberFormat="1" applyFont="1" applyAlignment="1">
      <alignment horizontal="right" indent="1"/>
    </xf>
    <xf numFmtId="2" fontId="5" fillId="0" borderId="8" xfId="0" applyNumberFormat="1" applyFont="1" applyBorder="1" applyAlignment="1">
      <alignment horizontal="right" indent="1"/>
    </xf>
    <xf numFmtId="2" fontId="5" fillId="0" borderId="0" xfId="0" applyNumberFormat="1" applyFont="1" applyFill="1" applyAlignment="1">
      <alignment horizontal="right" indent="1"/>
    </xf>
    <xf numFmtId="2" fontId="5" fillId="0" borderId="0" xfId="0" applyNumberFormat="1" applyFont="1" applyBorder="1" applyAlignment="1">
      <alignment horizontal="right" wrapText="1" indent="1"/>
    </xf>
    <xf numFmtId="0" fontId="5" fillId="0" borderId="22" xfId="0" applyFont="1" applyBorder="1" applyAlignment="1">
      <alignment horizontal="center" vertical="center" wrapText="1"/>
    </xf>
    <xf numFmtId="0" fontId="5" fillId="0" borderId="21" xfId="0" applyNumberFormat="1" applyFont="1" applyBorder="1" applyAlignment="1">
      <alignment wrapText="1"/>
    </xf>
    <xf numFmtId="0" fontId="8" fillId="0" borderId="0" xfId="0" applyNumberFormat="1" applyFont="1" applyBorder="1" applyAlignment="1">
      <alignment horizontal="left"/>
    </xf>
    <xf numFmtId="0" fontId="8" fillId="0" borderId="16" xfId="0" applyNumberFormat="1" applyFont="1" applyBorder="1" applyAlignment="1">
      <alignment horizontal="center"/>
    </xf>
    <xf numFmtId="0" fontId="8" fillId="0" borderId="8" xfId="0" applyFont="1" applyBorder="1" applyAlignment="1">
      <alignment horizontal="center"/>
    </xf>
    <xf numFmtId="0" fontId="8" fillId="0" borderId="0" xfId="0" applyFont="1" applyAlignment="1">
      <alignment horizontal="right" indent="1"/>
    </xf>
    <xf numFmtId="0" fontId="5" fillId="0" borderId="0" xfId="0" applyFont="1" applyBorder="1" applyAlignment="1">
      <alignment horizontal="left"/>
    </xf>
    <xf numFmtId="0" fontId="5" fillId="0" borderId="8" xfId="0" applyFont="1" applyBorder="1" applyAlignment="1">
      <alignment horizontal="center"/>
    </xf>
    <xf numFmtId="0" fontId="40" fillId="0" borderId="8" xfId="0" applyFont="1" applyBorder="1" applyAlignment="1">
      <alignment horizontal="center"/>
    </xf>
    <xf numFmtId="0" fontId="5" fillId="0" borderId="0" xfId="0" applyNumberFormat="1" applyFont="1" applyBorder="1" applyAlignment="1">
      <alignment horizontal="left"/>
    </xf>
    <xf numFmtId="0" fontId="5" fillId="0" borderId="8" xfId="0" applyNumberFormat="1" applyFont="1" applyBorder="1" applyAlignment="1">
      <alignment horizontal="center"/>
    </xf>
    <xf numFmtId="0" fontId="73" fillId="0" borderId="16" xfId="0" applyFont="1" applyBorder="1" applyAlignment="1"/>
    <xf numFmtId="0" fontId="73" fillId="0" borderId="39" xfId="0" applyFont="1" applyBorder="1" applyAlignment="1"/>
    <xf numFmtId="0" fontId="113" fillId="0" borderId="0" xfId="0" applyFont="1"/>
    <xf numFmtId="0" fontId="5" fillId="0" borderId="0" xfId="0" applyFont="1" applyBorder="1" applyAlignment="1">
      <alignment wrapText="1"/>
    </xf>
    <xf numFmtId="0" fontId="5" fillId="0" borderId="21" xfId="0" applyFont="1" applyBorder="1"/>
    <xf numFmtId="0" fontId="15" fillId="0" borderId="11" xfId="222" applyFont="1" applyBorder="1" applyAlignment="1">
      <alignment vertical="center"/>
    </xf>
    <xf numFmtId="0" fontId="5" fillId="0" borderId="8" xfId="222" applyFont="1" applyBorder="1" applyAlignment="1">
      <alignment horizontal="center" vertical="center" wrapText="1"/>
    </xf>
    <xf numFmtId="0" fontId="5" fillId="0" borderId="39" xfId="222" applyFont="1" applyBorder="1" applyAlignment="1">
      <alignment horizontal="center" vertical="center" wrapText="1"/>
    </xf>
    <xf numFmtId="164" fontId="5" fillId="0" borderId="23" xfId="222" applyNumberFormat="1" applyFont="1" applyBorder="1" applyAlignment="1">
      <alignment horizontal="right" wrapText="1" indent="1"/>
    </xf>
    <xf numFmtId="0" fontId="5" fillId="0" borderId="0" xfId="222" applyNumberFormat="1" applyFont="1" applyBorder="1" applyAlignment="1">
      <alignment horizontal="left" wrapText="1" indent="1"/>
    </xf>
    <xf numFmtId="0" fontId="5" fillId="0" borderId="0" xfId="222" applyNumberFormat="1" applyFont="1" applyBorder="1" applyAlignment="1">
      <alignment horizontal="left" wrapText="1" indent="7"/>
    </xf>
    <xf numFmtId="0" fontId="5" fillId="0" borderId="0" xfId="222" applyNumberFormat="1" applyFont="1" applyBorder="1" applyAlignment="1">
      <alignment horizontal="left" wrapText="1"/>
    </xf>
    <xf numFmtId="0" fontId="15" fillId="0" borderId="16" xfId="222" applyFont="1" applyBorder="1" applyAlignment="1">
      <alignment vertical="center"/>
    </xf>
    <xf numFmtId="0" fontId="5" fillId="0" borderId="31" xfId="222" applyFont="1" applyBorder="1" applyAlignment="1">
      <alignment horizontal="center" vertical="center" wrapText="1"/>
    </xf>
    <xf numFmtId="2" fontId="5" fillId="0" borderId="19" xfId="0" applyNumberFormat="1" applyFont="1" applyBorder="1" applyAlignment="1">
      <alignment horizontal="right" indent="1"/>
    </xf>
    <xf numFmtId="0" fontId="5" fillId="0" borderId="0" xfId="222" applyNumberFormat="1" applyFont="1" applyAlignment="1"/>
    <xf numFmtId="0" fontId="5" fillId="0" borderId="0" xfId="222" applyNumberFormat="1" applyFont="1" applyBorder="1" applyAlignment="1"/>
    <xf numFmtId="0" fontId="40" fillId="0" borderId="0" xfId="222" applyNumberFormat="1" applyFont="1" applyBorder="1" applyAlignment="1">
      <alignment vertical="top" wrapText="1"/>
    </xf>
    <xf numFmtId="0" fontId="5" fillId="0" borderId="0" xfId="222" applyNumberFormat="1" applyFont="1" applyBorder="1" applyAlignment="1">
      <alignment vertical="center" wrapText="1"/>
    </xf>
    <xf numFmtId="2" fontId="5" fillId="0" borderId="21" xfId="0" applyNumberFormat="1" applyFont="1" applyBorder="1" applyAlignment="1">
      <alignment horizontal="right" vertical="top" indent="1"/>
    </xf>
    <xf numFmtId="2" fontId="5" fillId="0" borderId="0" xfId="0" applyNumberFormat="1" applyFont="1"/>
    <xf numFmtId="0" fontId="36" fillId="0" borderId="0" xfId="0" applyFont="1" applyAlignment="1"/>
    <xf numFmtId="0" fontId="5" fillId="0" borderId="24" xfId="0" applyFont="1" applyBorder="1" applyAlignment="1">
      <alignment horizontal="left" wrapText="1"/>
    </xf>
    <xf numFmtId="2" fontId="5" fillId="0" borderId="25" xfId="0" applyNumberFormat="1" applyFont="1" applyBorder="1" applyAlignment="1">
      <alignment horizontal="right" wrapText="1" indent="1"/>
    </xf>
    <xf numFmtId="0" fontId="5" fillId="0" borderId="24" xfId="0" applyFont="1" applyFill="1" applyBorder="1" applyAlignment="1">
      <alignment horizontal="left" wrapText="1"/>
    </xf>
    <xf numFmtId="2" fontId="5" fillId="0" borderId="25" xfId="0" applyNumberFormat="1" applyFont="1" applyFill="1" applyBorder="1" applyAlignment="1">
      <alignment horizontal="right" wrapText="1" indent="1"/>
    </xf>
    <xf numFmtId="0" fontId="5" fillId="0" borderId="24" xfId="0" applyNumberFormat="1" applyFont="1" applyBorder="1" applyAlignment="1">
      <alignment wrapText="1"/>
    </xf>
    <xf numFmtId="2" fontId="5" fillId="0" borderId="25" xfId="0" applyNumberFormat="1" applyFont="1" applyBorder="1" applyAlignment="1">
      <alignment wrapText="1"/>
    </xf>
    <xf numFmtId="0" fontId="9" fillId="0" borderId="23" xfId="0" applyFont="1" applyBorder="1" applyAlignment="1"/>
    <xf numFmtId="0" fontId="5" fillId="0" borderId="26" xfId="0" applyFont="1" applyBorder="1" applyAlignment="1">
      <alignment vertical="center" wrapText="1"/>
    </xf>
    <xf numFmtId="0" fontId="5" fillId="0" borderId="22"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14" fillId="0" borderId="21" xfId="0" applyFont="1" applyBorder="1" applyAlignment="1">
      <alignment horizontal="right"/>
    </xf>
    <xf numFmtId="0" fontId="9" fillId="0" borderId="0" xfId="0" applyFont="1" applyAlignment="1">
      <alignment horizontal="center"/>
    </xf>
    <xf numFmtId="164" fontId="8" fillId="0" borderId="21" xfId="0" applyNumberFormat="1" applyFont="1" applyFill="1" applyBorder="1" applyAlignment="1">
      <alignment horizontal="right" indent="1"/>
    </xf>
    <xf numFmtId="0" fontId="8" fillId="0" borderId="24" xfId="0" applyNumberFormat="1" applyFont="1" applyBorder="1" applyAlignment="1">
      <alignment horizontal="right" wrapText="1"/>
    </xf>
    <xf numFmtId="0" fontId="40" fillId="0" borderId="20" xfId="0" applyFont="1" applyBorder="1" applyAlignment="1">
      <alignment horizontal="center" wrapText="1"/>
    </xf>
    <xf numFmtId="0" fontId="52" fillId="0" borderId="24" xfId="0" applyNumberFormat="1" applyFont="1" applyBorder="1" applyAlignment="1">
      <alignment horizontal="right" wrapText="1"/>
    </xf>
    <xf numFmtId="0" fontId="5" fillId="0" borderId="20" xfId="0" applyFont="1" applyBorder="1" applyAlignment="1">
      <alignment wrapText="1"/>
    </xf>
    <xf numFmtId="0" fontId="40" fillId="0" borderId="20" xfId="0" applyFont="1" applyBorder="1" applyAlignment="1">
      <alignment wrapText="1"/>
    </xf>
    <xf numFmtId="1" fontId="5" fillId="0" borderId="21" xfId="0" applyNumberFormat="1" applyFont="1" applyBorder="1" applyAlignment="1">
      <alignment horizontal="right" vertical="center" wrapText="1" indent="1"/>
    </xf>
    <xf numFmtId="1" fontId="5" fillId="0" borderId="23" xfId="0" applyNumberFormat="1" applyFont="1" applyBorder="1" applyAlignment="1">
      <alignment horizontal="right" vertical="center" wrapText="1" indent="1"/>
    </xf>
    <xf numFmtId="164" fontId="8" fillId="0" borderId="21" xfId="0" applyNumberFormat="1" applyFont="1" applyBorder="1" applyAlignment="1">
      <alignment horizontal="right" vertical="center" wrapText="1" indent="1"/>
    </xf>
    <xf numFmtId="164" fontId="8" fillId="0" borderId="23" xfId="0" applyNumberFormat="1" applyFont="1" applyBorder="1" applyAlignment="1">
      <alignment horizontal="right" vertical="center" wrapText="1" indent="1"/>
    </xf>
    <xf numFmtId="164" fontId="8" fillId="0" borderId="23" xfId="0" applyNumberFormat="1" applyFont="1" applyFill="1" applyBorder="1" applyAlignment="1">
      <alignment horizontal="right" indent="1"/>
    </xf>
    <xf numFmtId="164" fontId="8" fillId="51" borderId="0" xfId="0" applyNumberFormat="1" applyFont="1" applyFill="1" applyAlignment="1">
      <alignment horizontal="right" indent="1"/>
    </xf>
    <xf numFmtId="0" fontId="36" fillId="51" borderId="0" xfId="0" applyFont="1" applyFill="1" applyAlignment="1"/>
    <xf numFmtId="164" fontId="52" fillId="0" borderId="24" xfId="0" applyNumberFormat="1" applyFont="1" applyFill="1" applyBorder="1" applyAlignment="1">
      <alignment horizontal="right" wrapText="1" indent="1"/>
    </xf>
    <xf numFmtId="164" fontId="52" fillId="0" borderId="25" xfId="0" applyNumberFormat="1" applyFont="1" applyFill="1" applyBorder="1" applyAlignment="1">
      <alignment horizontal="right" wrapText="1" indent="1"/>
    </xf>
    <xf numFmtId="0" fontId="36" fillId="0" borderId="11" xfId="220" applyFont="1" applyFill="1" applyBorder="1"/>
    <xf numFmtId="164" fontId="5" fillId="0" borderId="8" xfId="0" applyNumberFormat="1" applyFont="1" applyBorder="1" applyAlignment="1">
      <alignment horizontal="right" indent="1"/>
    </xf>
    <xf numFmtId="0" fontId="35" fillId="51" borderId="0" xfId="0" applyFont="1" applyFill="1" applyAlignment="1">
      <alignment horizontal="left" vertical="center"/>
    </xf>
    <xf numFmtId="0" fontId="106" fillId="51" borderId="0" xfId="0" applyFont="1" applyFill="1" applyAlignment="1"/>
    <xf numFmtId="0" fontId="5" fillId="51" borderId="21" xfId="0" applyNumberFormat="1" applyFont="1" applyFill="1" applyBorder="1" applyAlignment="1">
      <alignment horizontal="left" wrapText="1"/>
    </xf>
    <xf numFmtId="0" fontId="14" fillId="0" borderId="0" xfId="0" applyFont="1" applyBorder="1" applyAlignment="1">
      <alignment horizontal="left" vertical="center"/>
    </xf>
    <xf numFmtId="0" fontId="5" fillId="0" borderId="40" xfId="0" applyFont="1" applyBorder="1" applyAlignment="1">
      <alignment horizontal="left" vertical="center" wrapText="1"/>
    </xf>
    <xf numFmtId="49" fontId="8" fillId="0" borderId="22" xfId="0" applyNumberFormat="1" applyFont="1" applyBorder="1" applyAlignment="1">
      <alignment horizontal="left"/>
    </xf>
    <xf numFmtId="0" fontId="8" fillId="0" borderId="8" xfId="0" applyFont="1" applyBorder="1" applyAlignment="1">
      <alignment horizontal="right" indent="1"/>
    </xf>
    <xf numFmtId="0" fontId="73" fillId="0" borderId="8" xfId="0" applyFont="1" applyBorder="1" applyAlignment="1">
      <alignment horizontal="right" indent="1"/>
    </xf>
    <xf numFmtId="164" fontId="73" fillId="0" borderId="0" xfId="0" applyNumberFormat="1" applyFont="1" applyAlignment="1">
      <alignment horizontal="right" indent="1"/>
    </xf>
    <xf numFmtId="0" fontId="5" fillId="0" borderId="8" xfId="0" applyFont="1" applyBorder="1" applyAlignment="1">
      <alignment horizontal="left"/>
    </xf>
    <xf numFmtId="164" fontId="9" fillId="0" borderId="0" xfId="0" applyNumberFormat="1" applyFont="1" applyAlignment="1">
      <alignment horizontal="right" indent="1"/>
    </xf>
    <xf numFmtId="0" fontId="9" fillId="0" borderId="21" xfId="0" applyFont="1" applyBorder="1" applyAlignment="1">
      <alignment horizontal="right" indent="1"/>
    </xf>
    <xf numFmtId="49" fontId="5" fillId="0" borderId="8" xfId="0" applyNumberFormat="1" applyFont="1" applyBorder="1" applyAlignment="1">
      <alignment horizontal="left"/>
    </xf>
    <xf numFmtId="0" fontId="5" fillId="0" borderId="21" xfId="0" applyFont="1" applyBorder="1" applyAlignment="1">
      <alignment horizontal="right" vertical="top"/>
    </xf>
    <xf numFmtId="164" fontId="5" fillId="0" borderId="0" xfId="0" applyNumberFormat="1" applyFont="1" applyAlignment="1">
      <alignment horizontal="right" vertical="top"/>
    </xf>
    <xf numFmtId="0" fontId="9" fillId="0" borderId="0" xfId="0" applyFont="1" applyAlignment="1">
      <alignment vertical="top"/>
    </xf>
    <xf numFmtId="0" fontId="40" fillId="0" borderId="8" xfId="0" applyFont="1" applyBorder="1" applyAlignment="1">
      <alignment horizontal="left"/>
    </xf>
    <xf numFmtId="0" fontId="8" fillId="0" borderId="16" xfId="0" applyFont="1" applyBorder="1" applyAlignment="1">
      <alignment horizontal="right"/>
    </xf>
    <xf numFmtId="0" fontId="5" fillId="0" borderId="8" xfId="0" applyFont="1" applyBorder="1" applyAlignment="1"/>
    <xf numFmtId="0" fontId="5" fillId="0" borderId="21" xfId="0" applyFont="1" applyBorder="1" applyAlignment="1">
      <alignment horizontal="right" vertical="center" indent="1"/>
    </xf>
    <xf numFmtId="0" fontId="5" fillId="0" borderId="11" xfId="0" applyNumberFormat="1" applyFont="1" applyBorder="1" applyAlignment="1">
      <alignment horizontal="left"/>
    </xf>
    <xf numFmtId="0" fontId="5" fillId="0" borderId="16" xfId="0" applyFont="1" applyBorder="1" applyAlignment="1">
      <alignment horizontal="right"/>
    </xf>
    <xf numFmtId="0" fontId="5" fillId="0" borderId="11" xfId="0" applyFont="1" applyBorder="1" applyAlignment="1">
      <alignment vertical="center" wrapText="1"/>
    </xf>
    <xf numFmtId="0" fontId="5" fillId="0" borderId="16" xfId="0" applyFont="1" applyBorder="1" applyAlignment="1">
      <alignment vertical="center" wrapText="1"/>
    </xf>
    <xf numFmtId="164" fontId="5" fillId="0" borderId="20" xfId="0" applyNumberFormat="1" applyFont="1" applyBorder="1" applyAlignment="1">
      <alignment horizontal="right" wrapText="1"/>
    </xf>
    <xf numFmtId="0" fontId="52" fillId="0" borderId="24" xfId="0" applyNumberFormat="1" applyFont="1" applyBorder="1" applyAlignment="1">
      <alignment horizontal="righ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0" fontId="5" fillId="51" borderId="16" xfId="0" applyFont="1" applyFill="1" applyBorder="1" applyAlignment="1">
      <alignment vertical="center" wrapText="1"/>
    </xf>
    <xf numFmtId="0" fontId="5" fillId="51" borderId="8" xfId="0" applyFont="1" applyFill="1" applyBorder="1" applyAlignment="1">
      <alignment vertical="center" wrapText="1"/>
    </xf>
    <xf numFmtId="0" fontId="5" fillId="51" borderId="44" xfId="0" applyFont="1" applyFill="1" applyBorder="1" applyAlignment="1">
      <alignment vertical="center" wrapText="1"/>
    </xf>
    <xf numFmtId="0" fontId="8" fillId="51" borderId="26" xfId="0" applyNumberFormat="1" applyFont="1" applyFill="1" applyBorder="1" applyAlignment="1">
      <alignment horizontal="left"/>
    </xf>
    <xf numFmtId="164" fontId="8" fillId="51" borderId="19" xfId="0" applyNumberFormat="1" applyFont="1" applyFill="1" applyBorder="1" applyAlignment="1">
      <alignment horizontal="right" indent="1"/>
    </xf>
    <xf numFmtId="164" fontId="8" fillId="51" borderId="15" xfId="0" applyNumberFormat="1" applyFont="1" applyFill="1" applyBorder="1" applyAlignment="1">
      <alignment horizontal="right" indent="1"/>
    </xf>
    <xf numFmtId="0" fontId="40" fillId="51" borderId="0" xfId="0" applyNumberFormat="1" applyFont="1" applyFill="1" applyBorder="1" applyAlignment="1">
      <alignment horizontal="left"/>
    </xf>
    <xf numFmtId="0" fontId="52" fillId="51" borderId="0" xfId="0" applyNumberFormat="1" applyFont="1" applyFill="1" applyBorder="1" applyAlignment="1">
      <alignment horizontal="left"/>
    </xf>
    <xf numFmtId="0" fontId="8" fillId="51" borderId="0" xfId="0" applyNumberFormat="1" applyFont="1" applyFill="1" applyBorder="1" applyAlignment="1">
      <alignment horizontal="left"/>
    </xf>
    <xf numFmtId="0" fontId="8" fillId="0" borderId="15" xfId="203" applyFont="1" applyFill="1" applyBorder="1" applyAlignment="1">
      <alignment horizontal="right" indent="1"/>
    </xf>
    <xf numFmtId="0" fontId="106" fillId="0" borderId="0" xfId="0" applyFont="1" applyAlignment="1"/>
    <xf numFmtId="0" fontId="36" fillId="0" borderId="21" xfId="0" applyFont="1" applyBorder="1" applyAlignment="1">
      <alignment horizontal="left"/>
    </xf>
    <xf numFmtId="0" fontId="5" fillId="0" borderId="28" xfId="0" applyFont="1" applyBorder="1" applyAlignment="1">
      <alignment horizontal="right" indent="1"/>
    </xf>
    <xf numFmtId="0" fontId="5" fillId="0" borderId="8" xfId="0" applyFont="1" applyBorder="1" applyAlignment="1">
      <alignment horizontal="right" indent="1"/>
    </xf>
    <xf numFmtId="1" fontId="9" fillId="0" borderId="21" xfId="0" applyNumberFormat="1" applyFont="1" applyBorder="1" applyAlignment="1"/>
    <xf numFmtId="0" fontId="8" fillId="0" borderId="26" xfId="0" applyNumberFormat="1" applyFont="1" applyBorder="1" applyAlignment="1">
      <alignment horizontal="left"/>
    </xf>
    <xf numFmtId="0" fontId="52" fillId="0" borderId="20" xfId="0" applyNumberFormat="1" applyFont="1" applyBorder="1" applyAlignment="1">
      <alignment horizontal="left"/>
    </xf>
    <xf numFmtId="0" fontId="36" fillId="51" borderId="24" xfId="0" applyFont="1" applyFill="1" applyBorder="1" applyAlignment="1">
      <alignment horizontal="right" wrapText="1" indent="1"/>
    </xf>
    <xf numFmtId="0" fontId="5" fillId="51" borderId="24" xfId="0" applyFont="1" applyFill="1" applyBorder="1" applyAlignment="1">
      <alignment horizontal="right" indent="1"/>
    </xf>
    <xf numFmtId="0" fontId="5" fillId="0" borderId="30" xfId="0" applyFont="1" applyBorder="1" applyAlignment="1">
      <alignment horizontal="right" indent="1"/>
    </xf>
    <xf numFmtId="0" fontId="9" fillId="0" borderId="23" xfId="0" applyFont="1" applyBorder="1"/>
    <xf numFmtId="0" fontId="8" fillId="51" borderId="26" xfId="0" applyNumberFormat="1" applyFont="1" applyFill="1" applyBorder="1" applyAlignment="1">
      <alignment horizontal="left" wrapText="1"/>
    </xf>
    <xf numFmtId="0" fontId="5" fillId="51" borderId="15" xfId="0" applyFont="1" applyFill="1" applyBorder="1" applyAlignment="1">
      <alignment horizontal="right" vertical="center" wrapText="1" indent="1"/>
    </xf>
    <xf numFmtId="0" fontId="5" fillId="51" borderId="19" xfId="0" applyFont="1" applyFill="1" applyBorder="1" applyAlignment="1">
      <alignment horizontal="right" vertical="center" wrapText="1" indent="1"/>
    </xf>
    <xf numFmtId="0" fontId="73" fillId="51" borderId="21" xfId="0" applyFont="1" applyFill="1" applyBorder="1" applyAlignment="1">
      <alignment horizontal="center" vertical="center" wrapText="1"/>
    </xf>
    <xf numFmtId="0" fontId="73" fillId="51" borderId="15" xfId="0" applyFont="1" applyFill="1" applyBorder="1" applyAlignment="1">
      <alignment horizontal="center" vertical="center" wrapText="1"/>
    </xf>
    <xf numFmtId="0" fontId="8" fillId="51" borderId="21" xfId="231" applyFont="1" applyFill="1" applyBorder="1" applyAlignment="1">
      <alignment horizontal="right" indent="1"/>
    </xf>
    <xf numFmtId="0" fontId="8" fillId="51" borderId="23" xfId="231" applyFont="1" applyFill="1" applyBorder="1" applyAlignment="1">
      <alignment horizontal="right" indent="1"/>
    </xf>
    <xf numFmtId="0" fontId="5" fillId="51" borderId="25" xfId="0" applyFont="1" applyFill="1" applyBorder="1" applyAlignment="1">
      <alignment horizontal="right" indent="1"/>
    </xf>
    <xf numFmtId="0" fontId="8" fillId="51" borderId="21" xfId="203" applyFont="1" applyFill="1" applyBorder="1" applyAlignment="1">
      <alignment horizontal="right" indent="1"/>
    </xf>
    <xf numFmtId="0" fontId="8" fillId="51" borderId="23" xfId="203" applyFont="1" applyFill="1" applyBorder="1" applyAlignment="1">
      <alignment horizontal="right" indent="1"/>
    </xf>
    <xf numFmtId="0" fontId="5" fillId="51" borderId="8" xfId="0" applyNumberFormat="1" applyFont="1" applyFill="1" applyBorder="1" applyAlignment="1">
      <alignment horizontal="left"/>
    </xf>
    <xf numFmtId="0" fontId="5" fillId="51" borderId="0" xfId="0" applyFont="1" applyFill="1" applyAlignment="1">
      <alignment horizontal="right" indent="1"/>
    </xf>
    <xf numFmtId="164" fontId="5" fillId="0" borderId="25" xfId="0" applyNumberFormat="1" applyFont="1" applyBorder="1" applyAlignment="1">
      <alignment horizontal="right" indent="1"/>
    </xf>
    <xf numFmtId="0" fontId="14" fillId="51" borderId="0" xfId="0" applyFont="1" applyFill="1" applyAlignment="1">
      <alignment horizontal="left"/>
    </xf>
    <xf numFmtId="0" fontId="9" fillId="51" borderId="0" xfId="0" applyFont="1" applyFill="1" applyAlignment="1"/>
    <xf numFmtId="0" fontId="8" fillId="51" borderId="34" xfId="0" applyNumberFormat="1" applyFont="1" applyFill="1" applyBorder="1" applyAlignment="1">
      <alignment horizontal="left" wrapText="1"/>
    </xf>
    <xf numFmtId="164" fontId="5" fillId="51" borderId="45" xfId="0" applyNumberFormat="1" applyFont="1" applyFill="1" applyBorder="1" applyAlignment="1">
      <alignment horizontal="right" indent="1"/>
    </xf>
    <xf numFmtId="164" fontId="5" fillId="51" borderId="24" xfId="0" applyNumberFormat="1" applyFont="1" applyFill="1" applyBorder="1" applyAlignment="1">
      <alignment horizontal="right" indent="1"/>
    </xf>
    <xf numFmtId="164" fontId="5" fillId="51" borderId="46" xfId="0" applyNumberFormat="1" applyFont="1" applyFill="1" applyBorder="1" applyAlignment="1">
      <alignment horizontal="right" indent="1"/>
    </xf>
    <xf numFmtId="164" fontId="5" fillId="51" borderId="25" xfId="0" applyNumberFormat="1" applyFont="1" applyFill="1" applyBorder="1" applyAlignment="1">
      <alignment horizontal="right" indent="1"/>
    </xf>
    <xf numFmtId="0" fontId="8" fillId="51" borderId="20" xfId="0" applyNumberFormat="1" applyFont="1" applyFill="1" applyBorder="1" applyAlignment="1">
      <alignment horizontal="left"/>
    </xf>
    <xf numFmtId="0" fontId="5" fillId="51" borderId="20" xfId="0" applyNumberFormat="1" applyFont="1" applyFill="1" applyBorder="1" applyAlignment="1">
      <alignment horizontal="left"/>
    </xf>
    <xf numFmtId="0" fontId="8" fillId="0" borderId="16" xfId="0" applyFont="1" applyBorder="1" applyAlignment="1">
      <alignment horizontal="right" indent="1"/>
    </xf>
    <xf numFmtId="0" fontId="8" fillId="0" borderId="21" xfId="203" applyFont="1" applyBorder="1" applyAlignment="1">
      <alignment horizontal="right" indent="1"/>
    </xf>
    <xf numFmtId="0" fontId="8" fillId="0" borderId="23" xfId="203" applyFont="1" applyBorder="1" applyAlignment="1">
      <alignment horizontal="right" indent="1"/>
    </xf>
    <xf numFmtId="0" fontId="14" fillId="0" borderId="0" xfId="0" applyFont="1" applyAlignment="1"/>
    <xf numFmtId="0" fontId="15" fillId="0" borderId="0" xfId="0" applyFont="1" applyAlignment="1"/>
    <xf numFmtId="0" fontId="5" fillId="0" borderId="31" xfId="0" applyFont="1" applyBorder="1" applyAlignment="1">
      <alignment vertical="center" wrapText="1"/>
    </xf>
    <xf numFmtId="0" fontId="5" fillId="0" borderId="17" xfId="0" applyFont="1" applyBorder="1" applyAlignment="1">
      <alignment vertical="center"/>
    </xf>
    <xf numFmtId="164" fontId="5" fillId="0" borderId="0" xfId="203" applyNumberFormat="1" applyFont="1" applyAlignment="1">
      <alignment horizontal="right" indent="1"/>
    </xf>
    <xf numFmtId="164" fontId="8" fillId="0" borderId="0" xfId="203" applyNumberFormat="1" applyFont="1" applyAlignment="1">
      <alignment horizontal="right" indent="1"/>
    </xf>
    <xf numFmtId="0" fontId="117" fillId="0" borderId="0" xfId="0" applyFont="1"/>
    <xf numFmtId="0" fontId="5" fillId="0" borderId="18" xfId="0" applyFont="1" applyBorder="1" applyAlignment="1">
      <alignment vertical="center"/>
    </xf>
    <xf numFmtId="0" fontId="5" fillId="0" borderId="35" xfId="0" applyFont="1" applyBorder="1" applyAlignment="1">
      <alignment horizontal="center" wrapText="1"/>
    </xf>
    <xf numFmtId="0" fontId="8" fillId="0" borderId="35" xfId="0" applyFont="1" applyBorder="1" applyAlignment="1">
      <alignment horizontal="center"/>
    </xf>
    <xf numFmtId="0" fontId="8" fillId="0" borderId="35" xfId="0" applyFont="1" applyBorder="1" applyAlignment="1">
      <alignment horizontal="center" wrapText="1"/>
    </xf>
    <xf numFmtId="0" fontId="5" fillId="0" borderId="32" xfId="0" applyFont="1" applyBorder="1" applyAlignment="1">
      <alignment horizontal="center" wrapText="1"/>
    </xf>
    <xf numFmtId="0" fontId="5" fillId="0" borderId="24" xfId="0" applyFont="1" applyBorder="1" applyAlignment="1">
      <alignment horizontal="center" wrapText="1"/>
    </xf>
    <xf numFmtId="0" fontId="8" fillId="0" borderId="24" xfId="0" applyFont="1" applyBorder="1" applyAlignment="1">
      <alignment horizontal="center"/>
    </xf>
    <xf numFmtId="0" fontId="8" fillId="0" borderId="24" xfId="0" applyFont="1" applyBorder="1" applyAlignment="1">
      <alignment horizontal="center" wrapText="1"/>
    </xf>
    <xf numFmtId="0" fontId="5" fillId="0" borderId="25" xfId="0" applyFont="1" applyBorder="1" applyAlignment="1">
      <alignment horizontal="center" wrapText="1"/>
    </xf>
    <xf numFmtId="164" fontId="40" fillId="0" borderId="21" xfId="0" applyNumberFormat="1" applyFont="1" applyBorder="1" applyAlignment="1">
      <alignment horizontal="right" indent="1"/>
    </xf>
    <xf numFmtId="0" fontId="37" fillId="0" borderId="0" xfId="0" applyFont="1" applyAlignment="1">
      <alignment vertical="center"/>
    </xf>
    <xf numFmtId="0" fontId="109" fillId="0" borderId="35" xfId="0" applyFont="1" applyBorder="1" applyAlignment="1">
      <alignment horizontal="center" vertical="center" wrapText="1"/>
    </xf>
    <xf numFmtId="0" fontId="109" fillId="0" borderId="32"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5" fillId="51" borderId="0" xfId="0" applyFont="1" applyFill="1" applyBorder="1" applyAlignment="1">
      <alignment horizontal="center" wrapText="1"/>
    </xf>
    <xf numFmtId="164" fontId="5" fillId="51" borderId="21" xfId="0" applyNumberFormat="1" applyFont="1" applyFill="1" applyBorder="1" applyAlignment="1">
      <alignment horizontal="right" wrapText="1" indent="1"/>
    </xf>
    <xf numFmtId="164" fontId="8"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wrapText="1" indent="1"/>
    </xf>
    <xf numFmtId="164" fontId="52" fillId="0" borderId="21" xfId="0" applyNumberFormat="1" applyFont="1" applyBorder="1" applyAlignment="1">
      <alignment horizontal="right" wrapText="1" indent="1"/>
    </xf>
    <xf numFmtId="164" fontId="52"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indent="1"/>
    </xf>
    <xf numFmtId="2" fontId="5" fillId="51" borderId="21" xfId="0" applyNumberFormat="1" applyFont="1" applyFill="1" applyBorder="1" applyAlignment="1">
      <alignment horizontal="right" indent="1"/>
    </xf>
    <xf numFmtId="2" fontId="5" fillId="51" borderId="0" xfId="0" applyNumberFormat="1" applyFont="1" applyFill="1" applyBorder="1" applyAlignment="1">
      <alignment horizontal="right" indent="1"/>
    </xf>
    <xf numFmtId="0" fontId="5" fillId="0" borderId="20" xfId="0" applyFont="1" applyBorder="1" applyAlignment="1">
      <alignment horizontal="center"/>
    </xf>
    <xf numFmtId="0" fontId="5" fillId="0" borderId="25" xfId="0" applyNumberFormat="1" applyFont="1" applyBorder="1" applyAlignment="1">
      <alignment horizontal="left"/>
    </xf>
    <xf numFmtId="0" fontId="5" fillId="51" borderId="20" xfId="0" applyFont="1" applyFill="1" applyBorder="1" applyAlignment="1">
      <alignment horizontal="center"/>
    </xf>
    <xf numFmtId="0" fontId="5" fillId="51" borderId="25" xfId="0" applyNumberFormat="1" applyFont="1" applyFill="1" applyBorder="1" applyAlignment="1">
      <alignment horizontal="left"/>
    </xf>
    <xf numFmtId="0" fontId="5" fillId="0" borderId="0" xfId="0" applyFont="1" applyBorder="1" applyAlignment="1">
      <alignment horizontal="center"/>
    </xf>
    <xf numFmtId="0" fontId="5" fillId="0" borderId="21" xfId="0" applyNumberFormat="1" applyFont="1" applyBorder="1" applyAlignment="1">
      <alignment horizontal="left"/>
    </xf>
    <xf numFmtId="0" fontId="5" fillId="51" borderId="21" xfId="0" applyNumberFormat="1" applyFont="1" applyFill="1" applyBorder="1" applyAlignment="1">
      <alignment horizontal="left"/>
    </xf>
    <xf numFmtId="164" fontId="5" fillId="0" borderId="0" xfId="0" quotePrefix="1" applyNumberFormat="1" applyFont="1" applyFill="1" applyBorder="1" applyAlignment="1">
      <alignment horizontal="right" wrapText="1" indent="1"/>
    </xf>
    <xf numFmtId="0" fontId="5" fillId="0" borderId="25" xfId="0" applyNumberFormat="1" applyFont="1" applyFill="1" applyBorder="1" applyAlignment="1">
      <alignment horizontal="left" wrapText="1"/>
    </xf>
    <xf numFmtId="0" fontId="5" fillId="0" borderId="0" xfId="0" applyFont="1" applyBorder="1" applyAlignment="1">
      <alignment horizontal="left" wrapText="1"/>
    </xf>
    <xf numFmtId="164" fontId="8" fillId="0" borderId="0" xfId="0" quotePrefix="1" applyNumberFormat="1" applyFont="1" applyBorder="1" applyAlignment="1">
      <alignment horizontal="right" wrapText="1" indent="1"/>
    </xf>
    <xf numFmtId="164" fontId="5" fillId="0" borderId="0" xfId="0" quotePrefix="1" applyNumberFormat="1" applyFont="1" applyBorder="1" applyAlignment="1">
      <alignment horizontal="right" wrapText="1" indent="1"/>
    </xf>
    <xf numFmtId="0" fontId="5" fillId="0" borderId="0" xfId="0" applyFont="1" applyFill="1" applyBorder="1" applyAlignment="1">
      <alignment horizontal="left" wrapText="1"/>
    </xf>
    <xf numFmtId="0" fontId="5" fillId="24" borderId="20" xfId="0" applyFont="1" applyFill="1" applyBorder="1" applyAlignment="1">
      <alignment vertical="center" wrapText="1"/>
    </xf>
    <xf numFmtId="0" fontId="8" fillId="24" borderId="11" xfId="0" applyNumberFormat="1" applyFont="1" applyFill="1" applyBorder="1" applyAlignment="1">
      <alignment horizontal="left"/>
    </xf>
    <xf numFmtId="164" fontId="115" fillId="0" borderId="27" xfId="0" applyNumberFormat="1" applyFont="1" applyBorder="1" applyAlignment="1">
      <alignment horizontal="right" indent="1"/>
    </xf>
    <xf numFmtId="164" fontId="115" fillId="0" borderId="47" xfId="0" applyNumberFormat="1" applyFont="1" applyBorder="1" applyAlignment="1">
      <alignment horizontal="right" indent="1"/>
    </xf>
    <xf numFmtId="0" fontId="40" fillId="24" borderId="0" xfId="0" applyNumberFormat="1" applyFont="1" applyFill="1" applyBorder="1" applyAlignment="1">
      <alignment horizontal="left" vertical="top"/>
    </xf>
    <xf numFmtId="0" fontId="40" fillId="24" borderId="21" xfId="0" applyFont="1" applyFill="1" applyBorder="1" applyAlignment="1">
      <alignment horizontal="right" vertical="center" indent="1"/>
    </xf>
    <xf numFmtId="0" fontId="5" fillId="24" borderId="20" xfId="0" applyFont="1" applyFill="1" applyBorder="1" applyAlignment="1">
      <alignment horizontal="right" wrapText="1" indent="1"/>
    </xf>
    <xf numFmtId="164" fontId="5" fillId="24" borderId="24" xfId="0" applyNumberFormat="1" applyFont="1" applyFill="1" applyBorder="1" applyAlignment="1">
      <alignment horizontal="right" wrapText="1" indent="1"/>
    </xf>
    <xf numFmtId="164" fontId="5" fillId="24" borderId="25" xfId="0" applyNumberFormat="1" applyFont="1" applyFill="1" applyBorder="1" applyAlignment="1">
      <alignment horizontal="right" wrapText="1" indent="1"/>
    </xf>
    <xf numFmtId="0" fontId="5" fillId="24" borderId="0" xfId="0" applyNumberFormat="1" applyFont="1" applyFill="1" applyBorder="1" applyAlignment="1">
      <alignment horizontal="left" vertical="center"/>
    </xf>
    <xf numFmtId="164" fontId="109" fillId="51" borderId="21" xfId="0" applyNumberFormat="1" applyFont="1" applyFill="1" applyBorder="1" applyAlignment="1">
      <alignment horizontal="right" indent="1"/>
    </xf>
    <xf numFmtId="164" fontId="109" fillId="51" borderId="23" xfId="0" quotePrefix="1" applyNumberFormat="1" applyFont="1" applyFill="1" applyBorder="1" applyAlignment="1">
      <alignment horizontal="right" indent="1"/>
    </xf>
    <xf numFmtId="164" fontId="109" fillId="51" borderId="23" xfId="0" applyNumberFormat="1" applyFont="1" applyFill="1" applyBorder="1" applyAlignment="1">
      <alignment horizontal="right" indent="1"/>
    </xf>
    <xf numFmtId="164" fontId="109" fillId="0" borderId="23" xfId="0" quotePrefix="1" applyNumberFormat="1" applyFont="1" applyBorder="1" applyAlignment="1">
      <alignment horizontal="right" indent="1"/>
    </xf>
    <xf numFmtId="0" fontId="8" fillId="24" borderId="0" xfId="0" applyNumberFormat="1" applyFont="1" applyFill="1" applyBorder="1" applyAlignment="1">
      <alignment horizontal="left" vertical="center"/>
    </xf>
    <xf numFmtId="164" fontId="115" fillId="51" borderId="21" xfId="0" applyNumberFormat="1" applyFont="1" applyFill="1" applyBorder="1" applyAlignment="1">
      <alignment horizontal="right" indent="1"/>
    </xf>
    <xf numFmtId="164" fontId="115" fillId="51" borderId="23" xfId="0" applyNumberFormat="1" applyFont="1" applyFill="1" applyBorder="1" applyAlignment="1">
      <alignment horizontal="right" indent="1"/>
    </xf>
    <xf numFmtId="0" fontId="5" fillId="24" borderId="20" xfId="0" applyNumberFormat="1" applyFont="1" applyFill="1" applyBorder="1" applyAlignment="1">
      <alignment horizontal="left" vertical="center"/>
    </xf>
    <xf numFmtId="0" fontId="8" fillId="24" borderId="20" xfId="0" applyNumberFormat="1" applyFont="1" applyFill="1" applyBorder="1" applyAlignment="1">
      <alignment horizontal="left" vertical="center"/>
    </xf>
    <xf numFmtId="0" fontId="5" fillId="24" borderId="8" xfId="0" applyNumberFormat="1" applyFont="1" applyFill="1" applyBorder="1" applyAlignment="1">
      <alignment horizontal="left" vertical="center"/>
    </xf>
    <xf numFmtId="164" fontId="106" fillId="24" borderId="0" xfId="0" applyNumberFormat="1" applyFont="1" applyFill="1" applyAlignment="1"/>
    <xf numFmtId="2" fontId="8" fillId="0" borderId="19" xfId="0" applyNumberFormat="1" applyFont="1" applyBorder="1" applyAlignment="1">
      <alignment horizontal="right" indent="1"/>
    </xf>
    <xf numFmtId="0" fontId="5" fillId="0" borderId="0" xfId="0" applyNumberFormat="1" applyFont="1" applyBorder="1" applyAlignment="1">
      <alignment horizontal="left" vertical="center"/>
    </xf>
    <xf numFmtId="2" fontId="8" fillId="0" borderId="23" xfId="0" applyNumberFormat="1" applyFont="1" applyFill="1" applyBorder="1" applyAlignment="1">
      <alignment horizontal="right" indent="1"/>
    </xf>
    <xf numFmtId="2" fontId="5" fillId="0" borderId="23" xfId="222" applyNumberFormat="1" applyFont="1" applyBorder="1" applyAlignment="1">
      <alignment horizontal="right" wrapText="1" indent="1"/>
    </xf>
    <xf numFmtId="2" fontId="8" fillId="0" borderId="23" xfId="0" applyNumberFormat="1" applyFont="1" applyBorder="1" applyAlignment="1">
      <alignment horizontal="right" indent="1"/>
    </xf>
    <xf numFmtId="0" fontId="8" fillId="0" borderId="0" xfId="0" applyNumberFormat="1" applyFont="1" applyBorder="1" applyAlignment="1">
      <alignment horizontal="left" vertical="center"/>
    </xf>
    <xf numFmtId="2" fontId="8" fillId="0" borderId="21" xfId="0" applyNumberFormat="1" applyFont="1" applyFill="1" applyBorder="1" applyAlignment="1">
      <alignment horizontal="right" indent="1"/>
    </xf>
    <xf numFmtId="0" fontId="5" fillId="0" borderId="0" xfId="0" applyNumberFormat="1" applyFont="1" applyBorder="1"/>
    <xf numFmtId="0" fontId="8" fillId="0" borderId="16" xfId="0" applyNumberFormat="1" applyFont="1" applyBorder="1" applyAlignment="1">
      <alignment horizontal="left" vertical="center"/>
    </xf>
    <xf numFmtId="164" fontId="119" fillId="0" borderId="19" xfId="0" applyNumberFormat="1" applyFont="1" applyBorder="1" applyAlignment="1">
      <alignment horizontal="right" indent="1"/>
    </xf>
    <xf numFmtId="0" fontId="5" fillId="0" borderId="8" xfId="0" applyNumberFormat="1" applyFont="1" applyBorder="1" applyAlignment="1">
      <alignment horizontal="left" vertical="center"/>
    </xf>
    <xf numFmtId="0" fontId="8" fillId="0" borderId="8" xfId="0" applyNumberFormat="1" applyFont="1" applyBorder="1" applyAlignment="1">
      <alignment horizontal="left" vertical="center"/>
    </xf>
    <xf numFmtId="0" fontId="36" fillId="0" borderId="0" xfId="0" applyFont="1" applyAlignment="1">
      <alignment horizontal="left" vertical="center"/>
    </xf>
    <xf numFmtId="0" fontId="8" fillId="0" borderId="16" xfId="0" applyNumberFormat="1" applyFont="1" applyBorder="1" applyAlignment="1">
      <alignment horizontal="left"/>
    </xf>
    <xf numFmtId="0" fontId="5" fillId="0" borderId="8" xfId="0" applyNumberFormat="1" applyFont="1" applyBorder="1" applyAlignment="1">
      <alignment horizontal="left"/>
    </xf>
    <xf numFmtId="0" fontId="8" fillId="0" borderId="8" xfId="0" applyNumberFormat="1" applyFont="1" applyBorder="1" applyAlignment="1">
      <alignment horizontal="left"/>
    </xf>
    <xf numFmtId="0" fontId="5" fillId="0" borderId="11" xfId="0" applyFont="1" applyBorder="1" applyAlignment="1">
      <alignment vertical="center"/>
    </xf>
    <xf numFmtId="0" fontId="8" fillId="0" borderId="16" xfId="0" applyNumberFormat="1" applyFont="1" applyBorder="1" applyAlignment="1">
      <alignment horizontal="right"/>
    </xf>
    <xf numFmtId="0" fontId="8" fillId="0" borderId="19" xfId="0" applyNumberFormat="1" applyFont="1" applyBorder="1" applyAlignment="1">
      <alignment horizontal="right" indent="1"/>
    </xf>
    <xf numFmtId="0" fontId="8" fillId="0" borderId="11" xfId="0" applyNumberFormat="1" applyFont="1" applyBorder="1" applyAlignment="1">
      <alignment horizontal="right" indent="1"/>
    </xf>
    <xf numFmtId="0" fontId="8" fillId="0" borderId="15" xfId="0" applyNumberFormat="1" applyFont="1" applyBorder="1" applyAlignment="1">
      <alignment horizontal="right" indent="1"/>
    </xf>
    <xf numFmtId="0" fontId="40" fillId="0" borderId="8" xfId="0" applyNumberFormat="1" applyFont="1" applyBorder="1" applyAlignment="1">
      <alignment horizontal="right" indent="1"/>
    </xf>
    <xf numFmtId="0" fontId="5" fillId="0" borderId="0" xfId="0" applyNumberFormat="1" applyFont="1" applyBorder="1" applyAlignment="1">
      <alignment horizontal="right" indent="1"/>
    </xf>
    <xf numFmtId="0" fontId="8" fillId="0" borderId="8" xfId="0" applyNumberFormat="1" applyFont="1" applyBorder="1" applyAlignment="1">
      <alignment horizontal="right" indent="1"/>
    </xf>
    <xf numFmtId="0" fontId="8" fillId="0" borderId="21" xfId="0" applyNumberFormat="1" applyFont="1" applyBorder="1" applyAlignment="1">
      <alignment horizontal="right" indent="1"/>
    </xf>
    <xf numFmtId="0" fontId="8" fillId="0" borderId="23" xfId="0" applyNumberFormat="1" applyFont="1" applyBorder="1" applyAlignment="1">
      <alignment horizontal="right" indent="1"/>
    </xf>
    <xf numFmtId="164" fontId="40" fillId="0" borderId="24" xfId="0" applyNumberFormat="1" applyFont="1" applyBorder="1" applyAlignment="1">
      <alignment horizontal="right" wrapText="1" indent="1"/>
    </xf>
    <xf numFmtId="0" fontId="40" fillId="0" borderId="8" xfId="220" applyNumberFormat="1" applyFont="1" applyBorder="1" applyAlignment="1">
      <alignment horizontal="center"/>
    </xf>
    <xf numFmtId="0" fontId="15" fillId="0" borderId="0" xfId="220" applyFont="1"/>
    <xf numFmtId="0" fontId="165" fillId="0" borderId="0" xfId="0" applyFont="1"/>
    <xf numFmtId="0" fontId="40" fillId="51" borderId="8" xfId="211" applyFont="1" applyFill="1" applyBorder="1" applyAlignment="1">
      <alignment horizontal="center"/>
    </xf>
    <xf numFmtId="0" fontId="40" fillId="26" borderId="8" xfId="211" applyFont="1" applyFill="1" applyBorder="1" applyAlignment="1">
      <alignment horizontal="center"/>
    </xf>
    <xf numFmtId="0" fontId="15" fillId="27" borderId="0" xfId="211" applyFont="1" applyFill="1" applyBorder="1" applyAlignment="1"/>
    <xf numFmtId="164" fontId="40" fillId="51" borderId="20" xfId="0" applyNumberFormat="1" applyFont="1" applyFill="1" applyBorder="1" applyAlignment="1">
      <alignment wrapText="1"/>
    </xf>
    <xf numFmtId="164" fontId="16" fillId="51" borderId="0" xfId="0" applyNumberFormat="1" applyFont="1" applyFill="1" applyAlignment="1"/>
    <xf numFmtId="164" fontId="40" fillId="0" borderId="20" xfId="0" applyNumberFormat="1" applyFont="1" applyBorder="1" applyAlignment="1">
      <alignment horizontal="center" wrapText="1"/>
    </xf>
    <xf numFmtId="164" fontId="104" fillId="0" borderId="0" xfId="0" applyNumberFormat="1" applyFont="1" applyBorder="1" applyAlignment="1"/>
    <xf numFmtId="164" fontId="104" fillId="0" borderId="0" xfId="0" applyNumberFormat="1" applyFont="1" applyAlignment="1"/>
    <xf numFmtId="0" fontId="165" fillId="0" borderId="0" xfId="0" applyFont="1" applyBorder="1" applyAlignment="1"/>
    <xf numFmtId="0" fontId="165" fillId="0" borderId="0" xfId="0" applyFont="1" applyAlignment="1"/>
    <xf numFmtId="164" fontId="165" fillId="0" borderId="0" xfId="0" applyNumberFormat="1" applyFont="1" applyAlignment="1"/>
    <xf numFmtId="164" fontId="166" fillId="0" borderId="0" xfId="0" applyNumberFormat="1" applyFont="1" applyBorder="1" applyAlignment="1"/>
    <xf numFmtId="0" fontId="121" fillId="0" borderId="0" xfId="220" applyFont="1" applyAlignment="1"/>
    <xf numFmtId="0" fontId="40" fillId="0" borderId="8" xfId="220" applyNumberFormat="1" applyFont="1" applyFill="1" applyBorder="1" applyAlignment="1">
      <alignment horizontal="center"/>
    </xf>
    <xf numFmtId="164" fontId="121" fillId="0" borderId="0" xfId="220" applyNumberFormat="1" applyFont="1" applyFill="1" applyAlignment="1"/>
    <xf numFmtId="0" fontId="40" fillId="0" borderId="8" xfId="220" applyFont="1" applyBorder="1" applyAlignment="1">
      <alignment horizontal="center"/>
    </xf>
    <xf numFmtId="0" fontId="121" fillId="0" borderId="0" xfId="220" applyFont="1" applyFill="1" applyAlignment="1"/>
    <xf numFmtId="0" fontId="40" fillId="0" borderId="8" xfId="220" applyFont="1" applyFill="1" applyBorder="1" applyAlignment="1">
      <alignment horizontal="center"/>
    </xf>
    <xf numFmtId="0" fontId="121" fillId="0" borderId="0" xfId="220" applyFont="1" applyFill="1" applyBorder="1"/>
    <xf numFmtId="0" fontId="121" fillId="0" borderId="0" xfId="220" applyFont="1" applyFill="1"/>
    <xf numFmtId="0" fontId="104" fillId="0" borderId="0" xfId="0" applyFont="1" applyBorder="1"/>
    <xf numFmtId="0" fontId="104" fillId="0" borderId="0" xfId="0" applyFont="1"/>
    <xf numFmtId="0" fontId="165" fillId="0" borderId="0" xfId="0" applyFont="1" applyBorder="1"/>
    <xf numFmtId="0" fontId="40" fillId="51" borderId="8" xfId="220" applyFont="1" applyFill="1" applyBorder="1" applyAlignment="1">
      <alignment horizontal="center"/>
    </xf>
    <xf numFmtId="164" fontId="52" fillId="51" borderId="0" xfId="0" applyNumberFormat="1" applyFont="1" applyFill="1" applyAlignment="1">
      <alignment horizontal="right" indent="1"/>
    </xf>
    <xf numFmtId="0" fontId="165" fillId="51" borderId="0" xfId="0" applyFont="1" applyFill="1" applyAlignment="1"/>
    <xf numFmtId="164" fontId="16" fillId="0" borderId="0" xfId="0" applyNumberFormat="1" applyFont="1" applyFill="1" applyBorder="1" applyAlignment="1"/>
    <xf numFmtId="164" fontId="16" fillId="0" borderId="0" xfId="0" applyNumberFormat="1" applyFont="1" applyFill="1" applyAlignment="1"/>
    <xf numFmtId="2" fontId="8" fillId="51" borderId="21" xfId="0" applyNumberFormat="1" applyFont="1" applyFill="1" applyBorder="1" applyAlignment="1">
      <alignment horizontal="right" indent="1"/>
    </xf>
    <xf numFmtId="0" fontId="5" fillId="0" borderId="21" xfId="203" applyFont="1" applyBorder="1" applyAlignment="1">
      <alignment horizontal="right" indent="1"/>
    </xf>
    <xf numFmtId="0" fontId="67" fillId="0" borderId="0" xfId="0" applyFont="1" applyFill="1" applyAlignment="1"/>
    <xf numFmtId="164" fontId="5" fillId="51" borderId="21" xfId="0" applyNumberFormat="1" applyFont="1" applyFill="1" applyBorder="1" applyAlignment="1">
      <alignment horizontal="right"/>
    </xf>
    <xf numFmtId="2" fontId="5" fillId="51" borderId="23" xfId="0" applyNumberFormat="1" applyFont="1" applyFill="1" applyBorder="1" applyAlignment="1">
      <alignment horizontal="right" indent="1"/>
    </xf>
    <xf numFmtId="0" fontId="73" fillId="0" borderId="0" xfId="0" applyFont="1" applyFill="1"/>
    <xf numFmtId="0" fontId="5" fillId="0" borderId="11" xfId="220" applyFont="1" applyFill="1" applyBorder="1" applyAlignment="1">
      <alignment horizontal="center"/>
    </xf>
    <xf numFmtId="0" fontId="0" fillId="0" borderId="0" xfId="0" applyAlignment="1"/>
    <xf numFmtId="0" fontId="0" fillId="0" borderId="0" xfId="0" applyAlignment="1"/>
    <xf numFmtId="0" fontId="5" fillId="0" borderId="15" xfId="0" applyFont="1" applyBorder="1" applyAlignment="1">
      <alignment horizontal="center" vertical="center" wrapText="1"/>
    </xf>
    <xf numFmtId="2" fontId="5" fillId="0" borderId="0" xfId="220" applyNumberFormat="1" applyFont="1" applyFill="1" applyBorder="1" applyAlignment="1">
      <alignment horizontal="right" indent="1"/>
    </xf>
    <xf numFmtId="0" fontId="5" fillId="0" borderId="0" xfId="220" applyNumberFormat="1" applyFont="1" applyFill="1" applyBorder="1" applyAlignment="1">
      <alignment horizontal="center"/>
    </xf>
    <xf numFmtId="2" fontId="5" fillId="0" borderId="15" xfId="222" applyNumberFormat="1" applyFont="1" applyBorder="1" applyAlignment="1">
      <alignment horizontal="right" indent="1"/>
    </xf>
    <xf numFmtId="2" fontId="5" fillId="0" borderId="23" xfId="222" applyNumberFormat="1" applyFont="1" applyBorder="1" applyAlignment="1">
      <alignment horizontal="right" indent="1"/>
    </xf>
    <xf numFmtId="2" fontId="5" fillId="0" borderId="23" xfId="222" applyNumberFormat="1" applyFont="1" applyFill="1" applyBorder="1" applyAlignment="1">
      <alignment horizontal="right" indent="1"/>
    </xf>
    <xf numFmtId="0" fontId="5" fillId="51" borderId="23" xfId="0" applyNumberFormat="1" applyFont="1" applyFill="1" applyBorder="1" applyAlignment="1">
      <alignment horizontal="left" wrapText="1"/>
    </xf>
    <xf numFmtId="0" fontId="167" fillId="0" borderId="0" xfId="0" applyFont="1" applyAlignment="1"/>
    <xf numFmtId="0" fontId="161" fillId="0" borderId="0" xfId="0" applyFont="1" applyAlignment="1"/>
    <xf numFmtId="0" fontId="167" fillId="0" borderId="0" xfId="0" applyFont="1" applyBorder="1" applyAlignment="1"/>
    <xf numFmtId="0" fontId="153" fillId="0" borderId="0" xfId="0" applyFont="1" applyBorder="1" applyAlignment="1"/>
    <xf numFmtId="0" fontId="167" fillId="24" borderId="0" xfId="0" applyFont="1" applyFill="1" applyAlignment="1">
      <alignment vertical="center"/>
    </xf>
    <xf numFmtId="0" fontId="153" fillId="51" borderId="0" xfId="0" applyFont="1" applyFill="1"/>
    <xf numFmtId="0" fontId="153" fillId="24" borderId="0" xfId="0" applyFont="1" applyFill="1"/>
    <xf numFmtId="164" fontId="164" fillId="0" borderId="0" xfId="0" applyNumberFormat="1" applyFont="1" applyBorder="1"/>
    <xf numFmtId="0" fontId="0" fillId="0" borderId="0" xfId="0" applyAlignment="1"/>
    <xf numFmtId="2" fontId="5" fillId="0" borderId="19" xfId="0" applyNumberFormat="1" applyFont="1" applyBorder="1" applyAlignment="1">
      <alignment horizontal="center" vertical="center" wrapText="1"/>
    </xf>
    <xf numFmtId="2" fontId="5" fillId="0" borderId="21" xfId="222" applyNumberFormat="1" applyFont="1" applyBorder="1" applyAlignment="1">
      <alignment horizontal="right" wrapText="1" indent="1"/>
    </xf>
    <xf numFmtId="2" fontId="5" fillId="0" borderId="21" xfId="222" applyNumberFormat="1" applyFont="1" applyBorder="1" applyAlignment="1">
      <alignment horizontal="right" indent="1"/>
    </xf>
    <xf numFmtId="2" fontId="5" fillId="0" borderId="21" xfId="222" applyNumberFormat="1" applyFont="1" applyFill="1" applyBorder="1" applyAlignment="1">
      <alignment horizontal="right" wrapText="1" indent="1"/>
    </xf>
    <xf numFmtId="2" fontId="156" fillId="0" borderId="21" xfId="0" applyNumberFormat="1" applyFont="1" applyBorder="1" applyAlignment="1">
      <alignment horizontal="right" indent="1"/>
    </xf>
    <xf numFmtId="2" fontId="40" fillId="0" borderId="21" xfId="222" applyNumberFormat="1" applyFont="1" applyBorder="1" applyAlignment="1">
      <alignment horizontal="right" wrapText="1" indent="1"/>
    </xf>
    <xf numFmtId="2" fontId="5" fillId="0" borderId="21" xfId="223" applyNumberFormat="1" applyFont="1" applyBorder="1" applyAlignment="1">
      <alignment horizontal="right" wrapText="1" indent="1"/>
    </xf>
    <xf numFmtId="2" fontId="8" fillId="0" borderId="21" xfId="222" applyNumberFormat="1" applyFont="1" applyBorder="1" applyAlignment="1">
      <alignment horizontal="right" wrapText="1" indent="1"/>
    </xf>
    <xf numFmtId="2" fontId="8" fillId="0" borderId="23" xfId="222" applyNumberFormat="1" applyFont="1" applyFill="1" applyBorder="1" applyAlignment="1">
      <alignment horizontal="right" indent="1"/>
    </xf>
    <xf numFmtId="0" fontId="26" fillId="0" borderId="0" xfId="0" applyFont="1" applyAlignment="1">
      <alignment horizontal="left" vertical="top"/>
    </xf>
    <xf numFmtId="0" fontId="22" fillId="0" borderId="0" xfId="220" applyNumberFormat="1" applyFont="1" applyFill="1"/>
    <xf numFmtId="0" fontId="17" fillId="0" borderId="0" xfId="0" applyFont="1" applyBorder="1" applyAlignment="1"/>
    <xf numFmtId="164" fontId="5" fillId="0" borderId="0" xfId="220" applyNumberFormat="1" applyFont="1" applyFill="1" applyBorder="1" applyAlignment="1">
      <alignment horizontal="center"/>
    </xf>
    <xf numFmtId="0" fontId="0" fillId="0" borderId="0" xfId="0" applyAlignment="1"/>
    <xf numFmtId="0" fontId="5" fillId="0" borderId="0" xfId="0" applyFont="1" applyBorder="1" applyAlignment="1">
      <alignment horizontal="right" vertical="center" indent="1"/>
    </xf>
    <xf numFmtId="0" fontId="73" fillId="51" borderId="0" xfId="0" applyFont="1" applyFill="1" applyAlignment="1"/>
    <xf numFmtId="164" fontId="5" fillId="51" borderId="23" xfId="0" quotePrefix="1" applyNumberFormat="1" applyFont="1" applyFill="1" applyBorder="1" applyAlignment="1">
      <alignment horizontal="right" indent="1"/>
    </xf>
    <xf numFmtId="1" fontId="109" fillId="51" borderId="21" xfId="0" applyNumberFormat="1" applyFont="1" applyFill="1" applyBorder="1" applyAlignment="1">
      <alignment horizontal="right" indent="1"/>
    </xf>
    <xf numFmtId="1" fontId="115" fillId="51" borderId="21" xfId="0" applyNumberFormat="1" applyFont="1" applyFill="1" applyBorder="1" applyAlignment="1">
      <alignment horizontal="right" indent="1"/>
    </xf>
    <xf numFmtId="164" fontId="8" fillId="51" borderId="23" xfId="0" quotePrefix="1" applyNumberFormat="1" applyFont="1" applyFill="1" applyBorder="1" applyAlignment="1">
      <alignment horizontal="right" indent="1"/>
    </xf>
    <xf numFmtId="1" fontId="109" fillId="51" borderId="21" xfId="0" quotePrefix="1" applyNumberFormat="1" applyFont="1" applyFill="1" applyBorder="1" applyAlignment="1">
      <alignment horizontal="right" indent="1"/>
    </xf>
    <xf numFmtId="1" fontId="5" fillId="51" borderId="0" xfId="0" quotePrefix="1" applyNumberFormat="1" applyFont="1" applyFill="1" applyAlignment="1">
      <alignment horizontal="right" indent="1"/>
    </xf>
    <xf numFmtId="164" fontId="17" fillId="0" borderId="0" xfId="0" applyNumberFormat="1" applyFont="1" applyBorder="1" applyAlignment="1"/>
    <xf numFmtId="164" fontId="5" fillId="0" borderId="11" xfId="220" applyNumberFormat="1" applyFont="1" applyFill="1" applyBorder="1" applyAlignment="1">
      <alignment horizontal="center" vertical="center" wrapText="1"/>
    </xf>
    <xf numFmtId="164" fontId="9" fillId="0" borderId="0" xfId="220" applyNumberFormat="1" applyFont="1"/>
    <xf numFmtId="0" fontId="9" fillId="0" borderId="21" xfId="222" applyFont="1" applyBorder="1" applyAlignment="1">
      <alignment horizontal="right"/>
    </xf>
    <xf numFmtId="0" fontId="5" fillId="0" borderId="21" xfId="222" applyFont="1" applyBorder="1" applyAlignment="1">
      <alignment horizontal="right" vertical="center"/>
    </xf>
    <xf numFmtId="164" fontId="5" fillId="0" borderId="0" xfId="222" applyNumberFormat="1" applyFont="1" applyAlignment="1">
      <alignment horizontal="right" vertical="center"/>
    </xf>
    <xf numFmtId="0" fontId="5" fillId="0" borderId="0" xfId="222" applyNumberFormat="1" applyFont="1" applyFill="1" applyBorder="1" applyAlignment="1">
      <alignment wrapText="1"/>
    </xf>
    <xf numFmtId="0" fontId="106" fillId="0" borderId="0" xfId="0" applyFont="1" applyFill="1"/>
    <xf numFmtId="0" fontId="163" fillId="0" borderId="0" xfId="0" applyFont="1"/>
    <xf numFmtId="0" fontId="161" fillId="0" borderId="0" xfId="0" applyFont="1" applyAlignment="1">
      <alignment horizontal="left" vertical="top"/>
    </xf>
    <xf numFmtId="2" fontId="164" fillId="0" borderId="0" xfId="0" applyNumberFormat="1" applyFont="1"/>
    <xf numFmtId="0" fontId="168" fillId="0" borderId="0" xfId="222" applyFont="1"/>
    <xf numFmtId="2" fontId="167" fillId="0" borderId="0" xfId="222" applyNumberFormat="1" applyFont="1"/>
    <xf numFmtId="164" fontId="27" fillId="0" borderId="0" xfId="0" applyNumberFormat="1" applyFont="1" applyAlignment="1">
      <alignment horizontal="right" indent="1"/>
    </xf>
    <xf numFmtId="0" fontId="5" fillId="0" borderId="19" xfId="222" applyFont="1" applyBorder="1" applyAlignment="1">
      <alignment horizontal="right" indent="1"/>
    </xf>
    <xf numFmtId="164" fontId="5" fillId="0" borderId="0" xfId="222" applyNumberFormat="1" applyFont="1" applyAlignment="1">
      <alignment horizontal="right" indent="1"/>
    </xf>
    <xf numFmtId="0" fontId="5" fillId="0" borderId="21" xfId="222" applyFont="1" applyBorder="1" applyAlignment="1">
      <alignment horizontal="right" indent="1"/>
    </xf>
    <xf numFmtId="0" fontId="5" fillId="0" borderId="21" xfId="222" applyFont="1" applyBorder="1" applyAlignment="1">
      <alignment horizontal="right" vertical="center" indent="1"/>
    </xf>
    <xf numFmtId="164" fontId="5" fillId="0" borderId="0" xfId="222" applyNumberFormat="1" applyFont="1" applyAlignment="1">
      <alignment horizontal="right" vertical="center" indent="1"/>
    </xf>
    <xf numFmtId="0" fontId="8" fillId="0" borderId="21" xfId="222" applyFont="1" applyBorder="1" applyAlignment="1">
      <alignment horizontal="right" vertical="center" indent="1"/>
    </xf>
    <xf numFmtId="2" fontId="5" fillId="0" borderId="16" xfId="0" applyNumberFormat="1" applyFont="1" applyBorder="1" applyAlignment="1">
      <alignment horizontal="center" vertical="center" wrapText="1"/>
    </xf>
    <xf numFmtId="0" fontId="9" fillId="0" borderId="0" xfId="220" applyFont="1" applyFill="1" applyBorder="1"/>
    <xf numFmtId="164" fontId="8" fillId="0" borderId="8" xfId="0" applyNumberFormat="1" applyFont="1" applyBorder="1" applyAlignment="1">
      <alignment horizontal="right" indent="1"/>
    </xf>
    <xf numFmtId="164" fontId="9" fillId="0" borderId="21" xfId="0" applyNumberFormat="1" applyFont="1" applyBorder="1"/>
    <xf numFmtId="164" fontId="9" fillId="0" borderId="0" xfId="0" applyNumberFormat="1" applyFont="1"/>
    <xf numFmtId="164" fontId="169" fillId="0" borderId="21" xfId="0" applyNumberFormat="1" applyFont="1" applyFill="1" applyBorder="1" applyAlignment="1">
      <alignment horizontal="right" indent="1"/>
    </xf>
    <xf numFmtId="0" fontId="11" fillId="0" borderId="0" xfId="0" applyFont="1" applyFill="1"/>
    <xf numFmtId="164" fontId="11" fillId="51" borderId="0" xfId="0" applyNumberFormat="1" applyFont="1" applyFill="1" applyBorder="1" applyAlignment="1"/>
    <xf numFmtId="164" fontId="16" fillId="51" borderId="0" xfId="0" applyNumberFormat="1" applyFont="1" applyFill="1" applyBorder="1" applyAlignment="1"/>
    <xf numFmtId="1" fontId="5" fillId="0" borderId="21" xfId="0" applyNumberFormat="1" applyFont="1" applyFill="1" applyBorder="1" applyAlignment="1">
      <alignment horizontal="right" vertical="center" wrapText="1" indent="1"/>
    </xf>
    <xf numFmtId="1" fontId="5" fillId="0" borderId="23" xfId="0" applyNumberFormat="1" applyFont="1" applyFill="1" applyBorder="1" applyAlignment="1">
      <alignment horizontal="right" vertical="center" wrapText="1" indent="1"/>
    </xf>
    <xf numFmtId="164" fontId="8" fillId="0" borderId="23" xfId="0" applyNumberFormat="1" applyFont="1" applyFill="1" applyBorder="1" applyAlignment="1">
      <alignment horizontal="right" wrapText="1" indent="1"/>
    </xf>
    <xf numFmtId="164" fontId="164" fillId="0" borderId="21" xfId="0" applyNumberFormat="1" applyFont="1" applyBorder="1" applyAlignment="1">
      <alignment horizontal="right" wrapText="1" indent="1"/>
    </xf>
    <xf numFmtId="1" fontId="8" fillId="0" borderId="16" xfId="0" applyNumberFormat="1" applyFont="1" applyBorder="1" applyAlignment="1">
      <alignment horizontal="right" indent="1"/>
    </xf>
    <xf numFmtId="1" fontId="5" fillId="0" borderId="8" xfId="0" applyNumberFormat="1" applyFont="1" applyBorder="1" applyAlignment="1">
      <alignment horizontal="right" indent="1"/>
    </xf>
    <xf numFmtId="1" fontId="5" fillId="0" borderId="20" xfId="0" applyNumberFormat="1" applyFont="1" applyBorder="1" applyAlignment="1">
      <alignment horizontal="right" wrapText="1" indent="1"/>
    </xf>
    <xf numFmtId="1" fontId="5" fillId="0" borderId="25" xfId="0" applyNumberFormat="1" applyFont="1" applyBorder="1" applyAlignment="1">
      <alignment horizontal="right" wrapText="1" indent="1"/>
    </xf>
    <xf numFmtId="1" fontId="8" fillId="0" borderId="8" xfId="0" applyNumberFormat="1" applyFont="1" applyBorder="1" applyAlignment="1">
      <alignment horizontal="right" indent="1"/>
    </xf>
    <xf numFmtId="1" fontId="8" fillId="0" borderId="23" xfId="0" applyNumberFormat="1" applyFont="1" applyBorder="1" applyAlignment="1">
      <alignment horizontal="right" indent="1"/>
    </xf>
    <xf numFmtId="0" fontId="5" fillId="0" borderId="24" xfId="0" quotePrefix="1" applyNumberFormat="1" applyFont="1" applyBorder="1" applyAlignment="1">
      <alignment horizontal="right" wrapText="1" indent="1"/>
    </xf>
    <xf numFmtId="164" fontId="52" fillId="51" borderId="25" xfId="0" applyNumberFormat="1" applyFont="1" applyFill="1" applyBorder="1" applyAlignment="1">
      <alignment horizontal="right" wrapText="1" indent="1"/>
    </xf>
    <xf numFmtId="0" fontId="156" fillId="51" borderId="23" xfId="0" applyFont="1" applyFill="1" applyBorder="1" applyAlignment="1">
      <alignment horizontal="right" indent="1"/>
    </xf>
    <xf numFmtId="0" fontId="156" fillId="0" borderId="21" xfId="0" applyNumberFormat="1" applyFont="1" applyFill="1" applyBorder="1" applyAlignment="1">
      <alignment horizontal="right" indent="1"/>
    </xf>
    <xf numFmtId="0" fontId="156" fillId="0" borderId="21" xfId="0" quotePrefix="1" applyNumberFormat="1" applyFont="1" applyFill="1" applyBorder="1" applyAlignment="1">
      <alignment horizontal="right" indent="1"/>
    </xf>
    <xf numFmtId="0" fontId="156" fillId="0" borderId="0" xfId="0" quotePrefix="1" applyNumberFormat="1" applyFont="1" applyFill="1" applyAlignment="1">
      <alignment horizontal="right" indent="1"/>
    </xf>
    <xf numFmtId="1" fontId="156" fillId="0" borderId="21" xfId="0" applyNumberFormat="1" applyFont="1" applyFill="1" applyBorder="1" applyAlignment="1">
      <alignment horizontal="right" indent="1"/>
    </xf>
    <xf numFmtId="1" fontId="156" fillId="0" borderId="0" xfId="0" quotePrefix="1" applyNumberFormat="1" applyFont="1" applyFill="1" applyAlignment="1">
      <alignment horizontal="right" indent="1"/>
    </xf>
    <xf numFmtId="164" fontId="169" fillId="0" borderId="23" xfId="0" applyNumberFormat="1" applyFont="1" applyFill="1" applyBorder="1" applyAlignment="1">
      <alignment horizontal="right" indent="1"/>
    </xf>
    <xf numFmtId="0" fontId="5" fillId="0" borderId="24" xfId="0" applyFont="1" applyBorder="1" applyAlignment="1">
      <alignment horizontal="right" vertical="center" wrapText="1" indent="1"/>
    </xf>
    <xf numFmtId="164" fontId="5" fillId="0" borderId="24" xfId="0" applyNumberFormat="1" applyFont="1" applyBorder="1" applyAlignment="1">
      <alignment horizontal="right" vertical="center" wrapText="1" indent="1"/>
    </xf>
    <xf numFmtId="0" fontId="5" fillId="0" borderId="25" xfId="0" applyFont="1" applyBorder="1" applyAlignment="1">
      <alignment horizontal="right" vertical="center" wrapText="1" indent="1"/>
    </xf>
    <xf numFmtId="0" fontId="8" fillId="0" borderId="8" xfId="220" applyFont="1" applyFill="1" applyBorder="1" applyAlignment="1">
      <alignment horizontal="center"/>
    </xf>
    <xf numFmtId="0" fontId="105" fillId="0" borderId="0" xfId="220" applyFont="1" applyFill="1" applyBorder="1"/>
    <xf numFmtId="0" fontId="105" fillId="0" borderId="0" xfId="220" applyFont="1" applyFill="1"/>
    <xf numFmtId="0" fontId="123" fillId="0" borderId="0" xfId="0" applyFont="1" applyBorder="1"/>
    <xf numFmtId="0" fontId="123" fillId="0" borderId="0" xfId="0" applyFont="1"/>
    <xf numFmtId="0" fontId="3" fillId="51" borderId="0" xfId="162" applyFill="1" applyAlignment="1" applyProtection="1">
      <alignment horizontal="left" vertical="center"/>
    </xf>
    <xf numFmtId="164" fontId="8" fillId="0" borderId="24" xfId="0" applyNumberFormat="1" applyFont="1" applyFill="1" applyBorder="1" applyAlignment="1">
      <alignment horizontal="right" wrapText="1" indent="1"/>
    </xf>
    <xf numFmtId="0" fontId="5" fillId="0" borderId="16" xfId="0" applyNumberFormat="1" applyFont="1" applyBorder="1" applyAlignment="1">
      <alignment horizontal="center"/>
    </xf>
    <xf numFmtId="0" fontId="0" fillId="0" borderId="0" xfId="0" applyFont="1" applyFill="1" applyAlignment="1"/>
    <xf numFmtId="0" fontId="14" fillId="51" borderId="0" xfId="0" applyFont="1" applyFill="1" applyAlignment="1">
      <alignment horizontal="left" vertical="center"/>
    </xf>
    <xf numFmtId="0" fontId="156" fillId="0" borderId="21" xfId="220" applyFont="1" applyFill="1" applyBorder="1" applyAlignment="1">
      <alignment horizontal="right" indent="1"/>
    </xf>
    <xf numFmtId="164" fontId="156" fillId="0" borderId="24" xfId="0" applyNumberFormat="1" applyFont="1" applyBorder="1" applyAlignment="1">
      <alignment horizontal="right" wrapText="1" indent="1"/>
    </xf>
    <xf numFmtId="0" fontId="60" fillId="0" borderId="0" xfId="0" applyFont="1" applyAlignment="1">
      <alignment horizontal="right" indent="1"/>
    </xf>
    <xf numFmtId="0" fontId="9" fillId="0" borderId="0" xfId="222" applyFont="1" applyAlignment="1">
      <alignment horizontal="right" vertical="center" indent="1"/>
    </xf>
    <xf numFmtId="0" fontId="163" fillId="0" borderId="0" xfId="0" applyFont="1" applyAlignment="1">
      <alignment horizontal="right" indent="1"/>
    </xf>
    <xf numFmtId="0" fontId="106" fillId="0" borderId="0" xfId="0" applyFont="1" applyAlignment="1">
      <alignment horizontal="right" indent="1"/>
    </xf>
    <xf numFmtId="0" fontId="156" fillId="0" borderId="0" xfId="222" applyNumberFormat="1" applyFont="1" applyBorder="1" applyAlignment="1">
      <alignment wrapText="1"/>
    </xf>
    <xf numFmtId="2" fontId="169" fillId="0" borderId="21" xfId="0" applyNumberFormat="1" applyFont="1" applyFill="1" applyBorder="1" applyAlignment="1">
      <alignment horizontal="right" indent="1"/>
    </xf>
    <xf numFmtId="0" fontId="159" fillId="0" borderId="0" xfId="0" applyFont="1"/>
    <xf numFmtId="2" fontId="156" fillId="0" borderId="21" xfId="0" applyNumberFormat="1" applyFont="1" applyBorder="1" applyAlignment="1">
      <alignment horizontal="right" vertical="top" indent="1"/>
    </xf>
    <xf numFmtId="2" fontId="156" fillId="0" borderId="21" xfId="222" applyNumberFormat="1" applyFont="1" applyBorder="1" applyAlignment="1">
      <alignment horizontal="right" wrapText="1" indent="1"/>
    </xf>
    <xf numFmtId="0" fontId="159" fillId="0" borderId="0" xfId="0" applyFont="1" applyAlignment="1">
      <alignment vertical="top"/>
    </xf>
    <xf numFmtId="2" fontId="156" fillId="0" borderId="23" xfId="222" applyNumberFormat="1" applyFont="1" applyFill="1" applyBorder="1" applyAlignment="1">
      <alignment horizontal="right" indent="1"/>
    </xf>
    <xf numFmtId="2" fontId="156" fillId="0" borderId="21" xfId="0" applyNumberFormat="1" applyFont="1" applyFill="1" applyBorder="1" applyAlignment="1">
      <alignment horizontal="right" indent="1"/>
    </xf>
    <xf numFmtId="0" fontId="156" fillId="0" borderId="21" xfId="222" applyFont="1" applyBorder="1" applyAlignment="1">
      <alignment horizontal="right" vertical="center" indent="1"/>
    </xf>
    <xf numFmtId="164" fontId="156" fillId="0" borderId="0" xfId="222" applyNumberFormat="1" applyFont="1" applyAlignment="1">
      <alignment horizontal="right" vertical="center" indent="1"/>
    </xf>
    <xf numFmtId="2" fontId="156" fillId="0" borderId="21" xfId="222" applyNumberFormat="1" applyFont="1" applyFill="1" applyBorder="1" applyAlignment="1">
      <alignment horizontal="right" wrapText="1" indent="1"/>
    </xf>
    <xf numFmtId="2" fontId="5" fillId="0" borderId="21" xfId="222" applyNumberFormat="1" applyFont="1" applyBorder="1" applyAlignment="1">
      <alignment horizontal="right" vertical="center" indent="1"/>
    </xf>
    <xf numFmtId="0" fontId="162" fillId="0" borderId="0" xfId="222" applyFont="1" applyAlignment="1">
      <alignment vertical="center"/>
    </xf>
    <xf numFmtId="2" fontId="156" fillId="0" borderId="19" xfId="0" applyNumberFormat="1" applyFont="1" applyBorder="1" applyAlignment="1">
      <alignment horizontal="right" indent="1"/>
    </xf>
    <xf numFmtId="0" fontId="169" fillId="52" borderId="48" xfId="0" applyFont="1" applyFill="1" applyBorder="1" applyAlignment="1">
      <alignment horizontal="center" vertical="center"/>
    </xf>
    <xf numFmtId="164" fontId="156" fillId="54" borderId="0" xfId="0" applyNumberFormat="1" applyFont="1" applyFill="1" applyBorder="1" applyAlignment="1">
      <alignment horizontal="right" wrapText="1" indent="1"/>
    </xf>
    <xf numFmtId="164" fontId="156" fillId="0" borderId="0" xfId="0" applyNumberFormat="1" applyFont="1" applyFill="1" applyBorder="1" applyAlignment="1">
      <alignment horizontal="right" wrapText="1" indent="1"/>
    </xf>
    <xf numFmtId="164" fontId="156" fillId="54" borderId="21" xfId="0" applyNumberFormat="1" applyFont="1" applyFill="1" applyBorder="1" applyAlignment="1">
      <alignment horizontal="right" wrapText="1" indent="1"/>
    </xf>
    <xf numFmtId="164" fontId="156" fillId="0" borderId="21" xfId="0" applyNumberFormat="1" applyFont="1" applyFill="1" applyBorder="1" applyAlignment="1">
      <alignment horizontal="right" wrapText="1" indent="1"/>
    </xf>
    <xf numFmtId="0" fontId="0" fillId="52" borderId="0" xfId="0" applyFont="1" applyFill="1"/>
    <xf numFmtId="164" fontId="170" fillId="0" borderId="21" xfId="0" applyNumberFormat="1" applyFont="1" applyBorder="1" applyAlignment="1">
      <alignment horizontal="right" wrapText="1" indent="1"/>
    </xf>
    <xf numFmtId="0" fontId="9" fillId="0" borderId="0" xfId="0" applyFont="1" applyBorder="1"/>
    <xf numFmtId="0" fontId="9" fillId="0" borderId="0" xfId="0" applyFont="1" applyBorder="1" applyAlignment="1">
      <alignment vertical="center"/>
    </xf>
    <xf numFmtId="0" fontId="124" fillId="0" borderId="0" xfId="162" applyFont="1" applyAlignment="1" applyProtection="1">
      <alignment horizontal="left" vertical="center"/>
    </xf>
    <xf numFmtId="0" fontId="125" fillId="0" borderId="0" xfId="162" applyFont="1" applyAlignment="1" applyProtection="1">
      <alignment horizontal="left" vertical="center"/>
    </xf>
    <xf numFmtId="0" fontId="5" fillId="0" borderId="23" xfId="202" applyNumberFormat="1" applyFont="1" applyFill="1" applyBorder="1" applyAlignment="1">
      <alignment horizontal="right" wrapText="1" indent="1" readingOrder="1"/>
    </xf>
    <xf numFmtId="1" fontId="8" fillId="0" borderId="24" xfId="0" applyNumberFormat="1" applyFont="1" applyBorder="1" applyAlignment="1">
      <alignment horizontal="center"/>
    </xf>
    <xf numFmtId="164" fontId="8" fillId="0" borderId="24" xfId="0" applyNumberFormat="1" applyFont="1" applyBorder="1" applyAlignment="1">
      <alignment horizontal="center" wrapText="1"/>
    </xf>
    <xf numFmtId="164" fontId="5" fillId="0" borderId="24" xfId="0" applyNumberFormat="1" applyFont="1" applyBorder="1" applyAlignment="1">
      <alignment horizontal="right" vertical="center" indent="1"/>
    </xf>
    <xf numFmtId="0" fontId="5" fillId="0" borderId="24" xfId="202" applyNumberFormat="1" applyFont="1" applyFill="1" applyBorder="1" applyAlignment="1">
      <alignment horizontal="right" vertical="center" wrapText="1" indent="1" readingOrder="1"/>
    </xf>
    <xf numFmtId="164" fontId="5" fillId="0" borderId="24" xfId="0" applyNumberFormat="1" applyFont="1" applyBorder="1" applyAlignment="1">
      <alignment horizontal="right" vertical="center" indent="1" readingOrder="1"/>
    </xf>
    <xf numFmtId="164" fontId="5" fillId="0" borderId="24" xfId="0" applyNumberFormat="1" applyFont="1" applyBorder="1" applyAlignment="1">
      <alignment horizontal="right" vertical="center" wrapText="1" indent="1" readingOrder="1"/>
    </xf>
    <xf numFmtId="0" fontId="5" fillId="0" borderId="25" xfId="0" applyFont="1" applyBorder="1" applyAlignment="1">
      <alignment horizontal="right" vertical="center" wrapText="1" indent="1" readingOrder="1"/>
    </xf>
    <xf numFmtId="164" fontId="5" fillId="0" borderId="0" xfId="0" applyNumberFormat="1" applyFont="1" applyAlignment="1">
      <alignment horizontal="right" vertical="center" indent="1"/>
    </xf>
    <xf numFmtId="0" fontId="5" fillId="0" borderId="24" xfId="202" applyNumberFormat="1" applyFont="1" applyFill="1" applyBorder="1" applyAlignment="1">
      <alignment horizontal="right" vertical="center" wrapText="1" indent="1"/>
    </xf>
    <xf numFmtId="0" fontId="5" fillId="0" borderId="25" xfId="0" applyFont="1" applyBorder="1" applyAlignment="1">
      <alignment horizontal="right" vertical="center" indent="1"/>
    </xf>
    <xf numFmtId="1" fontId="8" fillId="0" borderId="24" xfId="0" applyNumberFormat="1" applyFont="1" applyBorder="1" applyAlignment="1">
      <alignment horizontal="right" indent="1"/>
    </xf>
    <xf numFmtId="0" fontId="73" fillId="0" borderId="0" xfId="0" applyFont="1" applyAlignment="1">
      <alignment horizontal="right" indent="1"/>
    </xf>
    <xf numFmtId="0" fontId="5" fillId="0" borderId="28" xfId="0" applyFont="1" applyBorder="1" applyAlignment="1">
      <alignment horizontal="right" vertical="center" indent="1"/>
    </xf>
    <xf numFmtId="0" fontId="5" fillId="0" borderId="8" xfId="0" applyFont="1" applyBorder="1" applyAlignment="1">
      <alignment horizontal="right" vertical="center" indent="1"/>
    </xf>
    <xf numFmtId="0" fontId="5" fillId="0" borderId="20" xfId="202" applyNumberFormat="1" applyFont="1" applyFill="1" applyBorder="1" applyAlignment="1">
      <alignment horizontal="right" vertical="center" wrapText="1" indent="1"/>
    </xf>
    <xf numFmtId="0" fontId="8" fillId="0" borderId="24" xfId="0" applyFont="1" applyBorder="1" applyAlignment="1">
      <alignment horizontal="right" vertical="center" indent="1"/>
    </xf>
    <xf numFmtId="0" fontId="8" fillId="0" borderId="25" xfId="0" applyFont="1" applyBorder="1" applyAlignment="1">
      <alignment horizontal="right" vertical="center" indent="1"/>
    </xf>
    <xf numFmtId="0" fontId="5" fillId="0" borderId="0" xfId="0" applyFont="1" applyAlignment="1">
      <alignment horizontal="right" vertical="center" indent="1"/>
    </xf>
    <xf numFmtId="0" fontId="5" fillId="0" borderId="24" xfId="0" applyFont="1" applyBorder="1" applyAlignment="1">
      <alignment horizontal="right" vertical="center" indent="1"/>
    </xf>
    <xf numFmtId="0" fontId="40" fillId="0" borderId="24" xfId="0" applyFont="1" applyBorder="1" applyAlignment="1">
      <alignment horizontal="right" vertical="center" indent="1"/>
    </xf>
    <xf numFmtId="0" fontId="5" fillId="0" borderId="21" xfId="0" applyNumberFormat="1" applyFont="1" applyFill="1" applyBorder="1"/>
    <xf numFmtId="0" fontId="9" fillId="24" borderId="0" xfId="0" applyFont="1" applyFill="1" applyAlignment="1">
      <alignment vertical="center"/>
    </xf>
    <xf numFmtId="0" fontId="57" fillId="0" borderId="0" xfId="162" applyFont="1" applyAlignment="1" applyProtection="1">
      <alignment horizontal="right" vertical="center"/>
    </xf>
    <xf numFmtId="0" fontId="5" fillId="0" borderId="0" xfId="222" applyNumberFormat="1" applyFont="1" applyFill="1" applyBorder="1" applyAlignment="1">
      <alignment vertical="center" wrapText="1"/>
    </xf>
    <xf numFmtId="0" fontId="37" fillId="0" borderId="0" xfId="0" applyFont="1" applyBorder="1" applyAlignment="1">
      <alignment horizontal="left"/>
    </xf>
    <xf numFmtId="0" fontId="36" fillId="51" borderId="0" xfId="0" applyFont="1" applyFill="1" applyAlignment="1">
      <alignment horizontal="left"/>
    </xf>
    <xf numFmtId="0" fontId="0" fillId="0" borderId="0" xfId="0" applyAlignment="1">
      <alignment horizontal="left"/>
    </xf>
    <xf numFmtId="0" fontId="26" fillId="0" borderId="0" xfId="0" applyFont="1" applyAlignment="1">
      <alignment horizontal="left"/>
    </xf>
    <xf numFmtId="0" fontId="14" fillId="0" borderId="29" xfId="222" applyFont="1" applyBorder="1" applyAlignment="1">
      <alignment horizontal="center"/>
    </xf>
    <xf numFmtId="164" fontId="8" fillId="0" borderId="12" xfId="222" applyNumberFormat="1" applyFont="1" applyBorder="1" applyAlignment="1">
      <alignment horizontal="center" vertical="center" wrapText="1"/>
    </xf>
    <xf numFmtId="0" fontId="5" fillId="0" borderId="19" xfId="220" applyFont="1" applyFill="1" applyBorder="1" applyAlignment="1">
      <alignment horizontal="left"/>
    </xf>
    <xf numFmtId="0" fontId="8" fillId="0" borderId="8" xfId="0" applyFont="1" applyBorder="1" applyAlignment="1">
      <alignment horizontal="right"/>
    </xf>
    <xf numFmtId="0" fontId="8" fillId="0" borderId="82" xfId="202" applyNumberFormat="1" applyFont="1" applyFill="1" applyBorder="1" applyAlignment="1">
      <alignment horizontal="right" vertical="center" wrapText="1" indent="1" readingOrder="1"/>
    </xf>
    <xf numFmtId="0" fontId="8" fillId="0" borderId="83" xfId="202" applyNumberFormat="1" applyFont="1" applyFill="1" applyBorder="1" applyAlignment="1">
      <alignment horizontal="right" vertical="center" wrapText="1" indent="1" readingOrder="1"/>
    </xf>
    <xf numFmtId="0" fontId="5" fillId="0" borderId="19" xfId="0" applyFont="1" applyBorder="1" applyAlignment="1">
      <alignment horizontal="right" indent="1"/>
    </xf>
    <xf numFmtId="0" fontId="5" fillId="0" borderId="15" xfId="0" applyFont="1" applyBorder="1" applyAlignment="1">
      <alignment horizontal="right" indent="1"/>
    </xf>
    <xf numFmtId="164" fontId="52" fillId="0" borderId="24" xfId="0" applyNumberFormat="1" applyFont="1" applyBorder="1" applyAlignment="1">
      <alignment horizontal="right" indent="1"/>
    </xf>
    <xf numFmtId="164" fontId="52" fillId="0" borderId="25" xfId="0" applyNumberFormat="1" applyFont="1" applyBorder="1" applyAlignment="1">
      <alignment horizontal="right" indent="1"/>
    </xf>
    <xf numFmtId="0" fontId="5" fillId="0" borderId="24" xfId="202" applyNumberFormat="1" applyFont="1" applyFill="1" applyBorder="1" applyAlignment="1">
      <alignment horizontal="right" wrapText="1" indent="1"/>
    </xf>
    <xf numFmtId="0" fontId="128" fillId="0" borderId="0" xfId="0" applyFont="1"/>
    <xf numFmtId="0" fontId="36" fillId="0" borderId="0" xfId="0" applyFont="1" applyFill="1" applyAlignment="1">
      <alignment horizontal="left"/>
    </xf>
    <xf numFmtId="0" fontId="0" fillId="0" borderId="0" xfId="0" applyAlignment="1"/>
    <xf numFmtId="0" fontId="0" fillId="0" borderId="0" xfId="0" applyAlignment="1"/>
    <xf numFmtId="0" fontId="5" fillId="0" borderId="0" xfId="0" applyFont="1" applyAlignment="1">
      <alignment horizontal="center" vertical="center"/>
    </xf>
    <xf numFmtId="0" fontId="129" fillId="0" borderId="0" xfId="222" applyNumberFormat="1" applyFont="1" applyFill="1" applyBorder="1" applyAlignment="1">
      <alignment wrapText="1"/>
    </xf>
    <xf numFmtId="0" fontId="22" fillId="0" borderId="0" xfId="220" applyFont="1" applyBorder="1" applyAlignment="1"/>
    <xf numFmtId="0" fontId="171" fillId="0" borderId="21" xfId="0" applyFont="1" applyBorder="1" applyAlignment="1">
      <alignment horizontal="center" vertical="center" wrapText="1"/>
    </xf>
    <xf numFmtId="0" fontId="172" fillId="0" borderId="0" xfId="0" applyFont="1"/>
    <xf numFmtId="0" fontId="173" fillId="0" borderId="0" xfId="0" applyFont="1"/>
    <xf numFmtId="0" fontId="174" fillId="0" borderId="0" xfId="0" applyFont="1"/>
    <xf numFmtId="0" fontId="174" fillId="52" borderId="0" xfId="0" applyFont="1" applyFill="1"/>
    <xf numFmtId="0" fontId="175" fillId="0" borderId="0" xfId="0" applyFont="1" applyAlignment="1">
      <alignment horizontal="left" vertical="center"/>
    </xf>
    <xf numFmtId="0" fontId="176" fillId="0" borderId="0" xfId="0" applyFont="1"/>
    <xf numFmtId="0" fontId="176" fillId="0" borderId="0" xfId="0" applyFont="1" applyBorder="1" applyAlignment="1">
      <alignment horizontal="center" vertical="center"/>
    </xf>
    <xf numFmtId="0" fontId="177" fillId="0" borderId="0" xfId="0" applyFont="1" applyAlignment="1">
      <alignment vertical="center"/>
    </xf>
    <xf numFmtId="0" fontId="176" fillId="0" borderId="0" xfId="0" applyFont="1" applyBorder="1" applyAlignment="1">
      <alignment vertical="center"/>
    </xf>
    <xf numFmtId="0" fontId="178" fillId="0" borderId="0" xfId="162" applyFont="1" applyAlignment="1" applyProtection="1">
      <alignment vertical="center"/>
    </xf>
    <xf numFmtId="0" fontId="179" fillId="0" borderId="0" xfId="0" applyFont="1"/>
    <xf numFmtId="0" fontId="180" fillId="0" borderId="0" xfId="162" applyFont="1" applyAlignment="1" applyProtection="1">
      <alignment vertical="center"/>
    </xf>
    <xf numFmtId="0" fontId="181" fillId="0" borderId="0" xfId="0" applyFont="1" applyAlignment="1">
      <alignment horizontal="left" vertical="center"/>
    </xf>
    <xf numFmtId="0" fontId="174" fillId="0" borderId="0" xfId="0" applyFont="1" applyAlignment="1">
      <alignment vertical="center"/>
    </xf>
    <xf numFmtId="0" fontId="176" fillId="0" borderId="0" xfId="0" applyFont="1" applyAlignment="1">
      <alignment vertical="center"/>
    </xf>
    <xf numFmtId="0" fontId="171" fillId="0" borderId="24" xfId="0" applyFont="1" applyBorder="1" applyAlignment="1">
      <alignment horizontal="center" vertical="center" wrapText="1"/>
    </xf>
    <xf numFmtId="0" fontId="174" fillId="0" borderId="0" xfId="0" applyFont="1" applyAlignment="1"/>
    <xf numFmtId="0" fontId="182" fillId="0" borderId="0" xfId="220" applyFont="1"/>
    <xf numFmtId="0" fontId="178" fillId="0" borderId="0" xfId="162" applyFont="1" applyBorder="1" applyAlignment="1" applyProtection="1">
      <alignment horizontal="left" vertical="center"/>
    </xf>
    <xf numFmtId="0" fontId="176" fillId="0" borderId="0" xfId="220" applyFont="1" applyBorder="1"/>
    <xf numFmtId="0" fontId="174" fillId="25" borderId="0" xfId="0" applyFont="1" applyFill="1"/>
    <xf numFmtId="0" fontId="178" fillId="25" borderId="0" xfId="162" applyFont="1" applyFill="1" applyBorder="1" applyAlignment="1" applyProtection="1">
      <alignment horizontal="left" vertical="center"/>
    </xf>
    <xf numFmtId="0" fontId="174" fillId="24" borderId="0" xfId="0" applyFont="1" applyFill="1"/>
    <xf numFmtId="0" fontId="174" fillId="51" borderId="0" xfId="0" applyFont="1" applyFill="1"/>
    <xf numFmtId="0" fontId="176" fillId="0" borderId="0" xfId="0" applyFont="1" applyBorder="1"/>
    <xf numFmtId="0" fontId="176" fillId="51" borderId="0" xfId="211" applyFont="1" applyFill="1" applyAlignment="1"/>
    <xf numFmtId="0" fontId="178" fillId="51" borderId="0" xfId="162" applyFont="1" applyFill="1" applyAlignment="1" applyProtection="1">
      <alignment horizontal="left" vertical="center"/>
    </xf>
    <xf numFmtId="0" fontId="183" fillId="51" borderId="0" xfId="211" applyFont="1" applyFill="1"/>
    <xf numFmtId="0" fontId="184" fillId="51" borderId="0" xfId="211" applyFont="1" applyFill="1" applyAlignment="1"/>
    <xf numFmtId="0" fontId="176" fillId="26" borderId="0" xfId="211" applyFont="1" applyFill="1" applyAlignment="1"/>
    <xf numFmtId="0" fontId="176" fillId="27" borderId="0" xfId="211" applyFont="1" applyFill="1" applyAlignment="1"/>
    <xf numFmtId="0" fontId="184" fillId="26" borderId="0" xfId="211" applyFont="1" applyFill="1" applyAlignment="1"/>
    <xf numFmtId="0" fontId="184" fillId="27" borderId="0" xfId="211" applyFont="1" applyFill="1" applyAlignment="1"/>
    <xf numFmtId="0" fontId="185" fillId="51" borderId="0" xfId="211" applyFont="1" applyFill="1" applyBorder="1"/>
    <xf numFmtId="0" fontId="184" fillId="51" borderId="0" xfId="211" applyFont="1" applyFill="1" applyBorder="1"/>
    <xf numFmtId="0" fontId="184" fillId="27" borderId="0" xfId="211" applyFont="1" applyFill="1"/>
    <xf numFmtId="0" fontId="176" fillId="51" borderId="0" xfId="0" applyFont="1" applyFill="1" applyAlignment="1">
      <alignment vertical="top"/>
    </xf>
    <xf numFmtId="0" fontId="177" fillId="51" borderId="0" xfId="0" applyFont="1" applyFill="1" applyAlignment="1">
      <alignment horizontal="left" vertical="center"/>
    </xf>
    <xf numFmtId="0" fontId="176" fillId="51" borderId="0" xfId="0" applyFont="1" applyFill="1" applyAlignment="1">
      <alignment vertical="center"/>
    </xf>
    <xf numFmtId="0" fontId="176" fillId="51" borderId="0" xfId="0" applyFont="1" applyFill="1"/>
    <xf numFmtId="0" fontId="177" fillId="0" borderId="0" xfId="0" applyFont="1" applyAlignment="1">
      <alignment horizontal="left" vertical="center"/>
    </xf>
    <xf numFmtId="0" fontId="174" fillId="0" borderId="0" xfId="0" applyFont="1" applyBorder="1" applyAlignment="1"/>
    <xf numFmtId="0" fontId="177" fillId="0" borderId="0" xfId="0" applyFont="1" applyAlignment="1"/>
    <xf numFmtId="0" fontId="173" fillId="0" borderId="0" xfId="0" applyFont="1" applyAlignment="1"/>
    <xf numFmtId="0" fontId="186" fillId="0" borderId="0" xfId="0" applyFont="1"/>
    <xf numFmtId="0" fontId="178" fillId="0" borderId="0" xfId="162" applyFont="1" applyAlignment="1" applyProtection="1">
      <alignment horizontal="left" vertical="center"/>
    </xf>
    <xf numFmtId="0" fontId="187" fillId="0" borderId="0" xfId="0" applyFont="1"/>
    <xf numFmtId="0" fontId="188" fillId="0" borderId="0" xfId="0" applyFont="1"/>
    <xf numFmtId="0" fontId="177" fillId="0" borderId="0" xfId="220" applyFont="1" applyBorder="1" applyAlignment="1">
      <alignment vertical="center"/>
    </xf>
    <xf numFmtId="0" fontId="177" fillId="0" borderId="0" xfId="220" applyFont="1" applyAlignment="1">
      <alignment vertical="center"/>
    </xf>
    <xf numFmtId="0" fontId="174" fillId="0" borderId="0" xfId="0" applyFont="1" applyBorder="1"/>
    <xf numFmtId="164" fontId="188" fillId="0" borderId="0" xfId="0" applyNumberFormat="1" applyFont="1" applyBorder="1" applyAlignment="1">
      <alignment horizontal="right" wrapText="1"/>
    </xf>
    <xf numFmtId="0" fontId="176" fillId="0" borderId="0" xfId="0" applyFont="1" applyAlignment="1"/>
    <xf numFmtId="0" fontId="182" fillId="0" borderId="0" xfId="220" applyFont="1" applyFill="1"/>
    <xf numFmtId="164" fontId="172" fillId="0" borderId="0" xfId="220" applyNumberFormat="1" applyFont="1" applyAlignment="1"/>
    <xf numFmtId="0" fontId="172" fillId="0" borderId="0" xfId="220" applyFont="1" applyBorder="1" applyAlignment="1"/>
    <xf numFmtId="0" fontId="176" fillId="0" borderId="0" xfId="220" applyFont="1" applyFill="1"/>
    <xf numFmtId="0" fontId="189" fillId="0" borderId="0" xfId="220" applyFont="1" applyAlignment="1"/>
    <xf numFmtId="0" fontId="190" fillId="0" borderId="0" xfId="220" applyFont="1" applyAlignment="1"/>
    <xf numFmtId="0" fontId="176" fillId="0" borderId="0" xfId="220" applyFont="1"/>
    <xf numFmtId="0" fontId="172" fillId="0" borderId="0" xfId="220" applyFont="1"/>
    <xf numFmtId="164" fontId="182" fillId="0" borderId="0" xfId="220" applyNumberFormat="1" applyFont="1"/>
    <xf numFmtId="0" fontId="188" fillId="0" borderId="0" xfId="220" applyFont="1"/>
    <xf numFmtId="0" fontId="191" fillId="0" borderId="0" xfId="164" applyFont="1" applyAlignment="1" applyProtection="1"/>
    <xf numFmtId="0" fontId="182" fillId="0" borderId="0" xfId="220" applyFont="1" applyAlignment="1"/>
    <xf numFmtId="0" fontId="192" fillId="0" borderId="0" xfId="0" applyFont="1" applyAlignment="1">
      <alignment horizontal="left" vertical="center"/>
    </xf>
    <xf numFmtId="0" fontId="193" fillId="0" borderId="0" xfId="162" applyFont="1" applyAlignment="1" applyProtection="1">
      <alignment horizontal="left" vertical="center"/>
    </xf>
    <xf numFmtId="0" fontId="171" fillId="0" borderId="0" xfId="0" applyFont="1" applyBorder="1" applyAlignment="1">
      <alignment horizontal="left"/>
    </xf>
    <xf numFmtId="0" fontId="194" fillId="0" borderId="0" xfId="0" applyFont="1" applyAlignment="1"/>
    <xf numFmtId="0" fontId="177" fillId="0" borderId="0" xfId="0" applyFont="1"/>
    <xf numFmtId="0" fontId="177" fillId="0" borderId="31" xfId="222" applyFont="1" applyBorder="1" applyAlignment="1">
      <alignment vertical="center"/>
    </xf>
    <xf numFmtId="0" fontId="176" fillId="0" borderId="0" xfId="222" applyFont="1"/>
    <xf numFmtId="0" fontId="171" fillId="0" borderId="8" xfId="222" applyFont="1" applyBorder="1" applyAlignment="1">
      <alignment horizontal="center" vertical="center" wrapText="1"/>
    </xf>
    <xf numFmtId="0" fontId="188" fillId="0" borderId="8" xfId="222" applyFont="1" applyBorder="1" applyAlignment="1">
      <alignment horizontal="center" vertical="center" wrapText="1"/>
    </xf>
    <xf numFmtId="0" fontId="171" fillId="0" borderId="29" xfId="0" applyFont="1" applyBorder="1" applyAlignment="1">
      <alignment horizontal="center" vertical="center" wrapText="1"/>
    </xf>
    <xf numFmtId="2" fontId="171" fillId="0" borderId="14" xfId="0" applyNumberFormat="1" applyFont="1" applyBorder="1" applyAlignment="1">
      <alignment horizontal="center" vertical="center"/>
    </xf>
    <xf numFmtId="0" fontId="171" fillId="0" borderId="0" xfId="222" applyNumberFormat="1" applyFont="1" applyBorder="1" applyAlignment="1">
      <alignment vertical="top" wrapText="1"/>
    </xf>
    <xf numFmtId="0" fontId="171" fillId="0" borderId="0" xfId="222" applyNumberFormat="1" applyFont="1" applyBorder="1" applyAlignment="1">
      <alignment horizontal="left" vertical="top" wrapText="1" indent="2"/>
    </xf>
    <xf numFmtId="0" fontId="171" fillId="0" borderId="0" xfId="222" applyNumberFormat="1" applyFont="1" applyBorder="1" applyAlignment="1">
      <alignment horizontal="left" vertical="top" wrapText="1" indent="7"/>
    </xf>
    <xf numFmtId="0" fontId="171" fillId="0" borderId="0" xfId="222" applyNumberFormat="1" applyFont="1" applyBorder="1" applyAlignment="1">
      <alignment horizontal="left" vertical="top" wrapText="1" indent="3"/>
    </xf>
    <xf numFmtId="0" fontId="171" fillId="0" borderId="0" xfId="222" applyNumberFormat="1" applyFont="1" applyBorder="1" applyAlignment="1">
      <alignment horizontal="left" vertical="top" wrapText="1"/>
    </xf>
    <xf numFmtId="0" fontId="171" fillId="0" borderId="0" xfId="222" applyNumberFormat="1" applyFont="1" applyBorder="1" applyAlignment="1">
      <alignment horizontal="left" vertical="top" wrapText="1" indent="1"/>
    </xf>
    <xf numFmtId="0" fontId="171" fillId="0" borderId="0" xfId="222" applyNumberFormat="1" applyFont="1" applyAlignment="1">
      <alignment vertical="top" wrapText="1"/>
    </xf>
    <xf numFmtId="0" fontId="177" fillId="0" borderId="0" xfId="222" applyFont="1" applyAlignment="1">
      <alignment vertical="center"/>
    </xf>
    <xf numFmtId="0" fontId="194" fillId="0" borderId="0" xfId="0" applyFont="1"/>
    <xf numFmtId="0" fontId="171" fillId="0" borderId="14" xfId="0" applyFont="1" applyBorder="1" applyAlignment="1">
      <alignment horizontal="center" vertical="center"/>
    </xf>
    <xf numFmtId="0" fontId="171" fillId="0" borderId="0" xfId="222" applyNumberFormat="1" applyFont="1" applyFill="1" applyBorder="1" applyAlignment="1">
      <alignment vertical="top" wrapText="1"/>
    </xf>
    <xf numFmtId="0" fontId="177" fillId="0" borderId="0" xfId="222" applyFont="1" applyBorder="1" applyAlignment="1">
      <alignment vertical="center"/>
    </xf>
    <xf numFmtId="2" fontId="171" fillId="0" borderId="39" xfId="0" applyNumberFormat="1" applyFont="1" applyBorder="1" applyAlignment="1">
      <alignment horizontal="center" vertical="center"/>
    </xf>
    <xf numFmtId="0" fontId="171" fillId="0" borderId="0" xfId="0" applyNumberFormat="1" applyFont="1" applyAlignment="1">
      <alignment vertical="top"/>
    </xf>
    <xf numFmtId="0" fontId="187" fillId="0" borderId="0" xfId="0" applyFont="1" applyAlignment="1">
      <alignment vertical="top"/>
    </xf>
    <xf numFmtId="0" fontId="172" fillId="0" borderId="0" xfId="0" applyFont="1" applyAlignment="1"/>
    <xf numFmtId="0" fontId="176" fillId="0" borderId="0" xfId="220" applyFont="1" applyBorder="1" applyAlignment="1"/>
    <xf numFmtId="0" fontId="176" fillId="0" borderId="0" xfId="220" applyFont="1" applyFill="1" applyAlignment="1"/>
    <xf numFmtId="0" fontId="180" fillId="0" borderId="0" xfId="162" applyFont="1" applyAlignment="1" applyProtection="1">
      <alignment horizontal="left" vertical="center"/>
    </xf>
    <xf numFmtId="164" fontId="176" fillId="0" borderId="0" xfId="0" applyNumberFormat="1" applyFont="1"/>
    <xf numFmtId="0" fontId="183" fillId="0" borderId="0" xfId="0" applyFont="1" applyAlignment="1">
      <alignment vertical="center"/>
    </xf>
    <xf numFmtId="0" fontId="196" fillId="0" borderId="0" xfId="0" applyFont="1"/>
    <xf numFmtId="0" fontId="194" fillId="0" borderId="0" xfId="0" applyFont="1" applyBorder="1" applyAlignment="1"/>
    <xf numFmtId="0" fontId="183" fillId="0" borderId="0" xfId="220" applyFont="1"/>
    <xf numFmtId="0" fontId="181" fillId="0" borderId="0" xfId="220" applyFont="1" applyAlignment="1">
      <alignment vertical="center"/>
    </xf>
    <xf numFmtId="0" fontId="192" fillId="51" borderId="31" xfId="220" applyFont="1" applyFill="1" applyBorder="1" applyAlignment="1"/>
    <xf numFmtId="0" fontId="172" fillId="51" borderId="0" xfId="0" applyFont="1" applyFill="1"/>
    <xf numFmtId="0" fontId="187" fillId="51" borderId="0" xfId="0" applyFont="1" applyFill="1"/>
    <xf numFmtId="0" fontId="197" fillId="0" borderId="0" xfId="0" applyFont="1" applyAlignment="1"/>
    <xf numFmtId="0" fontId="197" fillId="0" borderId="0" xfId="0" applyFont="1"/>
    <xf numFmtId="0" fontId="198" fillId="0" borderId="0" xfId="220" applyFont="1"/>
    <xf numFmtId="0" fontId="180" fillId="0" borderId="0" xfId="162" applyFont="1" applyBorder="1" applyAlignment="1" applyProtection="1">
      <alignment horizontal="left" vertical="center"/>
    </xf>
    <xf numFmtId="0" fontId="181" fillId="51" borderId="0" xfId="0" applyFont="1" applyFill="1" applyAlignment="1">
      <alignment horizontal="left" vertical="center"/>
    </xf>
    <xf numFmtId="0" fontId="199" fillId="51" borderId="0" xfId="0" applyFont="1" applyFill="1"/>
    <xf numFmtId="0" fontId="194" fillId="51" borderId="0" xfId="0" applyFont="1" applyFill="1" applyAlignment="1"/>
    <xf numFmtId="0" fontId="176" fillId="51" borderId="0" xfId="0" applyFont="1" applyFill="1" applyBorder="1"/>
    <xf numFmtId="0" fontId="180" fillId="51" borderId="0" xfId="0" applyFont="1" applyFill="1" applyAlignment="1"/>
    <xf numFmtId="0" fontId="171" fillId="0" borderId="20" xfId="0" applyFont="1" applyBorder="1" applyAlignment="1">
      <alignment horizontal="center" vertical="center" wrapText="1"/>
    </xf>
    <xf numFmtId="0" fontId="171" fillId="0" borderId="8" xfId="0" applyFont="1" applyBorder="1" applyAlignment="1">
      <alignment horizontal="left" vertical="top"/>
    </xf>
    <xf numFmtId="49" fontId="171" fillId="0" borderId="8" xfId="0" applyNumberFormat="1" applyFont="1" applyBorder="1" applyAlignment="1">
      <alignment horizontal="left" vertical="top"/>
    </xf>
    <xf numFmtId="0" fontId="177" fillId="0" borderId="36" xfId="0" applyFont="1" applyBorder="1" applyAlignment="1">
      <alignment vertical="center"/>
    </xf>
    <xf numFmtId="0" fontId="174" fillId="0" borderId="0" xfId="0" applyFont="1" applyBorder="1" applyAlignment="1">
      <alignment wrapText="1"/>
    </xf>
    <xf numFmtId="0" fontId="200" fillId="0" borderId="0" xfId="0" applyFont="1" applyBorder="1" applyAlignment="1">
      <alignment horizontal="left"/>
    </xf>
    <xf numFmtId="0" fontId="171" fillId="51" borderId="0" xfId="0" applyNumberFormat="1" applyFont="1" applyFill="1" applyBorder="1" applyAlignment="1">
      <alignment horizontal="left"/>
    </xf>
    <xf numFmtId="0" fontId="177" fillId="51" borderId="0" xfId="0" applyFont="1" applyFill="1" applyAlignment="1">
      <alignment vertical="center"/>
    </xf>
    <xf numFmtId="0" fontId="192" fillId="51" borderId="0" xfId="0" applyFont="1" applyFill="1" applyAlignment="1">
      <alignment vertical="center"/>
    </xf>
    <xf numFmtId="0" fontId="174" fillId="51" borderId="0" xfId="0" applyFont="1" applyFill="1" applyAlignment="1"/>
    <xf numFmtId="0" fontId="171" fillId="0" borderId="8" xfId="0" applyNumberFormat="1" applyFont="1" applyBorder="1" applyAlignment="1">
      <alignment horizontal="left"/>
    </xf>
    <xf numFmtId="0" fontId="171" fillId="0" borderId="0" xfId="0" applyNumberFormat="1" applyFont="1" applyBorder="1" applyAlignment="1">
      <alignment horizontal="left"/>
    </xf>
    <xf numFmtId="0" fontId="192" fillId="51" borderId="0" xfId="0" applyFont="1" applyFill="1" applyAlignment="1">
      <alignment horizontal="left" vertical="center"/>
    </xf>
    <xf numFmtId="0" fontId="172" fillId="51" borderId="0" xfId="0" applyFont="1" applyFill="1" applyAlignment="1">
      <alignment horizontal="left"/>
    </xf>
    <xf numFmtId="0" fontId="172" fillId="0" borderId="0" xfId="0" applyFont="1" applyAlignment="1">
      <alignment horizontal="left"/>
    </xf>
    <xf numFmtId="0" fontId="187" fillId="0" borderId="0" xfId="0" applyFont="1" applyAlignment="1"/>
    <xf numFmtId="0" fontId="188" fillId="0" borderId="0" xfId="0" applyFont="1" applyBorder="1" applyAlignment="1">
      <alignment horizontal="right" indent="1"/>
    </xf>
    <xf numFmtId="164" fontId="188" fillId="0" borderId="0" xfId="0" applyNumberFormat="1" applyFont="1" applyBorder="1" applyAlignment="1">
      <alignment horizontal="right" indent="1"/>
    </xf>
    <xf numFmtId="0" fontId="172" fillId="0" borderId="0" xfId="0" applyFont="1" applyAlignment="1">
      <alignment vertical="center"/>
    </xf>
    <xf numFmtId="0" fontId="188" fillId="24" borderId="0" xfId="0" applyFont="1" applyFill="1" applyBorder="1" applyAlignment="1"/>
    <xf numFmtId="0" fontId="171" fillId="24" borderId="0" xfId="0" applyFont="1" applyFill="1" applyBorder="1" applyAlignment="1"/>
    <xf numFmtId="0" fontId="201" fillId="24" borderId="0" xfId="0" applyFont="1" applyFill="1" applyBorder="1" applyAlignment="1">
      <alignment horizontal="left"/>
    </xf>
    <xf numFmtId="0" fontId="171" fillId="24" borderId="0" xfId="0" applyFont="1" applyFill="1" applyBorder="1" applyAlignment="1">
      <alignment horizontal="left"/>
    </xf>
    <xf numFmtId="0" fontId="188" fillId="0" borderId="20" xfId="0" applyFont="1" applyBorder="1" applyAlignment="1">
      <alignment vertical="center"/>
    </xf>
    <xf numFmtId="0" fontId="174" fillId="0" borderId="0" xfId="0" applyFont="1" applyFill="1"/>
    <xf numFmtId="0" fontId="188" fillId="24" borderId="20" xfId="0" applyFont="1" applyFill="1" applyBorder="1" applyAlignment="1"/>
    <xf numFmtId="0" fontId="171" fillId="24" borderId="20" xfId="0" applyFont="1" applyFill="1" applyBorder="1" applyAlignment="1"/>
    <xf numFmtId="0" fontId="171" fillId="24" borderId="20" xfId="0" applyFont="1" applyFill="1" applyBorder="1" applyAlignment="1">
      <alignment horizontal="left"/>
    </xf>
    <xf numFmtId="164" fontId="188" fillId="24" borderId="0" xfId="0" applyNumberFormat="1" applyFont="1" applyFill="1" applyBorder="1" applyAlignment="1">
      <alignment horizontal="right" indent="1"/>
    </xf>
    <xf numFmtId="0" fontId="176" fillId="24" borderId="0" xfId="0" applyFont="1" applyFill="1" applyAlignment="1">
      <alignment vertical="center"/>
    </xf>
    <xf numFmtId="0" fontId="171" fillId="24" borderId="0" xfId="0" applyNumberFormat="1" applyFont="1" applyFill="1" applyBorder="1" applyAlignment="1">
      <alignment horizontal="left" vertical="center"/>
    </xf>
    <xf numFmtId="0" fontId="172" fillId="24" borderId="0" xfId="0" applyFont="1" applyFill="1" applyAlignment="1">
      <alignment horizontal="left" vertical="center"/>
    </xf>
    <xf numFmtId="0" fontId="194" fillId="24" borderId="0" xfId="0" applyFont="1" applyFill="1" applyAlignment="1">
      <alignment vertical="center"/>
    </xf>
    <xf numFmtId="164" fontId="174" fillId="24" borderId="0" xfId="0" applyNumberFormat="1" applyFont="1" applyFill="1" applyBorder="1"/>
    <xf numFmtId="0" fontId="171" fillId="0" borderId="0" xfId="0" applyNumberFormat="1" applyFont="1" applyBorder="1" applyAlignment="1">
      <alignment horizontal="left" vertical="center"/>
    </xf>
    <xf numFmtId="0" fontId="171" fillId="0" borderId="8" xfId="0" applyNumberFormat="1" applyFont="1" applyBorder="1" applyAlignment="1">
      <alignment horizontal="left" vertical="center"/>
    </xf>
    <xf numFmtId="0" fontId="171" fillId="0" borderId="8" xfId="0" applyFont="1" applyBorder="1" applyAlignment="1">
      <alignment horizontal="center" vertical="center" wrapText="1"/>
    </xf>
    <xf numFmtId="0" fontId="172" fillId="0" borderId="0" xfId="0" applyFont="1"/>
    <xf numFmtId="0" fontId="174" fillId="0" borderId="31" xfId="0" applyFont="1" applyBorder="1" applyAlignment="1"/>
    <xf numFmtId="0" fontId="178" fillId="0" borderId="31" xfId="162" applyFont="1" applyBorder="1" applyAlignment="1" applyProtection="1">
      <alignment horizontal="left" vertical="center"/>
    </xf>
    <xf numFmtId="0" fontId="177" fillId="51" borderId="0" xfId="0" applyFont="1" applyFill="1" applyAlignment="1"/>
    <xf numFmtId="0" fontId="177" fillId="51" borderId="0" xfId="0" applyFont="1" applyFill="1"/>
    <xf numFmtId="164" fontId="9" fillId="51" borderId="0" xfId="211" applyNumberFormat="1" applyFill="1" applyBorder="1" applyAlignment="1"/>
    <xf numFmtId="0" fontId="156" fillId="51" borderId="8" xfId="0" applyFont="1" applyFill="1" applyBorder="1" applyAlignment="1">
      <alignment horizontal="right" indent="1"/>
    </xf>
    <xf numFmtId="164" fontId="202" fillId="0" borderId="21" xfId="220" applyNumberFormat="1" applyFont="1" applyFill="1" applyBorder="1" applyAlignment="1">
      <alignment horizontal="right" indent="1"/>
    </xf>
    <xf numFmtId="164" fontId="8" fillId="0" borderId="23" xfId="211" applyNumberFormat="1" applyFont="1" applyFill="1" applyBorder="1" applyAlignment="1">
      <alignment horizontal="right" indent="1"/>
    </xf>
    <xf numFmtId="164" fontId="52" fillId="0" borderId="23" xfId="211" applyNumberFormat="1" applyFont="1" applyFill="1" applyBorder="1" applyAlignment="1">
      <alignment horizontal="right" indent="1"/>
    </xf>
    <xf numFmtId="164" fontId="9" fillId="0" borderId="0" xfId="220" applyNumberFormat="1" applyFont="1" applyFill="1"/>
    <xf numFmtId="164" fontId="22" fillId="0" borderId="0" xfId="220" applyNumberFormat="1" applyFont="1" applyAlignment="1"/>
    <xf numFmtId="0" fontId="197" fillId="0" borderId="0" xfId="0" applyFont="1" applyFill="1"/>
    <xf numFmtId="0" fontId="153" fillId="0" borderId="0" xfId="0" applyFont="1" applyFill="1"/>
    <xf numFmtId="0" fontId="156" fillId="0" borderId="23" xfId="211" applyNumberFormat="1" applyFont="1" applyFill="1" applyBorder="1" applyAlignment="1">
      <alignment horizontal="right" indent="1"/>
    </xf>
    <xf numFmtId="164" fontId="9" fillId="51" borderId="0" xfId="211" applyNumberFormat="1" applyFill="1"/>
    <xf numFmtId="0" fontId="14" fillId="51" borderId="0" xfId="234" applyFont="1" applyFill="1" applyAlignment="1">
      <alignment vertical="center"/>
    </xf>
    <xf numFmtId="0" fontId="169" fillId="0" borderId="15" xfId="0" applyFont="1" applyBorder="1" applyAlignment="1">
      <alignment horizontal="right" indent="1"/>
    </xf>
    <xf numFmtId="0" fontId="162" fillId="0" borderId="0" xfId="0" applyFont="1" applyAlignment="1">
      <alignment horizontal="left"/>
    </xf>
    <xf numFmtId="0" fontId="8" fillId="0" borderId="8" xfId="220" applyNumberFormat="1" applyFont="1" applyFill="1" applyBorder="1" applyAlignment="1">
      <alignment horizontal="center"/>
    </xf>
    <xf numFmtId="164" fontId="8" fillId="0" borderId="0" xfId="220" applyNumberFormat="1" applyFont="1" applyFill="1" applyAlignment="1">
      <alignment horizontal="right" indent="1"/>
    </xf>
    <xf numFmtId="0" fontId="14" fillId="0" borderId="0" xfId="220" applyFont="1" applyFill="1"/>
    <xf numFmtId="0" fontId="151" fillId="0" borderId="0" xfId="0" applyFont="1" applyFill="1"/>
    <xf numFmtId="164" fontId="8" fillId="0" borderId="8" xfId="220" applyNumberFormat="1" applyFont="1" applyFill="1" applyBorder="1" applyAlignment="1">
      <alignment horizontal="center"/>
    </xf>
    <xf numFmtId="164" fontId="105" fillId="0" borderId="0" xfId="220" applyNumberFormat="1" applyFont="1" applyFill="1" applyAlignment="1"/>
    <xf numFmtId="164" fontId="8" fillId="0" borderId="0" xfId="0" applyNumberFormat="1" applyFont="1" applyFill="1" applyBorder="1" applyAlignment="1">
      <alignment horizontal="right" indent="1"/>
    </xf>
    <xf numFmtId="164" fontId="8" fillId="0" borderId="0" xfId="0" applyNumberFormat="1" applyFont="1" applyFill="1" applyAlignment="1">
      <alignment horizontal="right" indent="1"/>
    </xf>
    <xf numFmtId="0" fontId="178" fillId="0" borderId="0" xfId="162" applyFont="1" applyAlignment="1" applyProtection="1">
      <alignment horizontal="left" vertical="center"/>
    </xf>
    <xf numFmtId="0" fontId="181" fillId="0" borderId="0" xfId="0" applyFont="1" applyAlignment="1">
      <alignment horizontal="left" vertical="center"/>
    </xf>
    <xf numFmtId="0" fontId="172" fillId="0" borderId="0" xfId="0" applyFont="1"/>
    <xf numFmtId="0" fontId="174" fillId="0" borderId="0" xfId="0" applyFont="1" applyAlignment="1"/>
    <xf numFmtId="0" fontId="177" fillId="0" borderId="0" xfId="0" applyFont="1" applyBorder="1" applyAlignment="1">
      <alignment horizontal="left" vertical="center"/>
    </xf>
    <xf numFmtId="0" fontId="176" fillId="0" borderId="0" xfId="220" applyFont="1"/>
    <xf numFmtId="0" fontId="192" fillId="0" borderId="0" xfId="220" applyFont="1" applyAlignment="1">
      <alignment vertical="center"/>
    </xf>
    <xf numFmtId="0" fontId="178" fillId="0" borderId="0" xfId="162" applyFont="1" applyBorder="1" applyAlignment="1" applyProtection="1">
      <alignment horizontal="left" vertical="center"/>
    </xf>
    <xf numFmtId="0" fontId="174" fillId="0" borderId="0" xfId="0" applyFont="1" applyAlignment="1">
      <alignment wrapText="1"/>
    </xf>
    <xf numFmtId="0" fontId="178" fillId="51" borderId="0" xfId="162" applyFont="1" applyFill="1" applyAlignment="1" applyProtection="1"/>
    <xf numFmtId="0" fontId="194" fillId="51" borderId="0" xfId="0" applyFont="1" applyFill="1" applyAlignment="1"/>
    <xf numFmtId="0" fontId="172" fillId="0" borderId="0" xfId="0" applyFont="1" applyAlignment="1">
      <alignment horizontal="left" vertical="center"/>
    </xf>
    <xf numFmtId="0" fontId="151" fillId="0" borderId="0" xfId="0" applyFont="1" applyFill="1" applyBorder="1"/>
    <xf numFmtId="0" fontId="5" fillId="0" borderId="20" xfId="0" applyFont="1" applyBorder="1" applyAlignment="1">
      <alignment horizontal="right" indent="1"/>
    </xf>
    <xf numFmtId="0" fontId="8" fillId="0" borderId="8" xfId="227" applyFont="1" applyBorder="1" applyAlignment="1">
      <alignment horizontal="right" indent="1"/>
    </xf>
    <xf numFmtId="0" fontId="171" fillId="0" borderId="8" xfId="0" applyNumberFormat="1" applyFont="1" applyBorder="1" applyAlignment="1">
      <alignment horizontal="left"/>
    </xf>
    <xf numFmtId="0" fontId="52" fillId="0" borderId="8" xfId="0" applyNumberFormat="1" applyFont="1" applyBorder="1" applyAlignment="1">
      <alignment horizontal="left"/>
    </xf>
    <xf numFmtId="0" fontId="176" fillId="0" borderId="0" xfId="0" applyFont="1" applyBorder="1" applyAlignment="1"/>
    <xf numFmtId="0" fontId="194" fillId="0" borderId="0" xfId="0" applyFont="1" applyAlignment="1">
      <alignment vertical="center"/>
    </xf>
    <xf numFmtId="0" fontId="188" fillId="0" borderId="0" xfId="0" applyFont="1" applyBorder="1" applyAlignment="1">
      <alignment horizontal="right" vertical="center"/>
    </xf>
    <xf numFmtId="0" fontId="188" fillId="0" borderId="0" xfId="0" applyFont="1" applyBorder="1" applyAlignment="1">
      <alignment horizontal="right" wrapText="1"/>
    </xf>
    <xf numFmtId="0" fontId="176" fillId="0" borderId="0" xfId="0" applyFont="1" applyAlignment="1">
      <alignment horizontal="center"/>
    </xf>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164" fontId="202" fillId="0" borderId="21" xfId="0" applyNumberFormat="1" applyFont="1" applyFill="1" applyBorder="1" applyAlignment="1">
      <alignment horizontal="right" wrapText="1" indent="1"/>
    </xf>
    <xf numFmtId="164" fontId="202" fillId="0" borderId="21" xfId="0" applyNumberFormat="1" applyFont="1" applyBorder="1" applyAlignment="1">
      <alignment horizontal="right" wrapText="1" indent="1"/>
    </xf>
    <xf numFmtId="164" fontId="202" fillId="0" borderId="21" xfId="0" applyNumberFormat="1" applyFont="1" applyBorder="1" applyAlignment="1">
      <alignment horizontal="right" indent="1"/>
    </xf>
    <xf numFmtId="164" fontId="202" fillId="0" borderId="23" xfId="220" applyNumberFormat="1" applyFont="1" applyFill="1" applyBorder="1" applyAlignment="1">
      <alignment horizontal="right" indent="1"/>
    </xf>
    <xf numFmtId="1" fontId="9" fillId="0" borderId="0" xfId="220" applyNumberFormat="1" applyFont="1" applyFill="1" applyBorder="1" applyAlignment="1"/>
    <xf numFmtId="0" fontId="9" fillId="0" borderId="0" xfId="220" applyFont="1" applyFill="1" applyBorder="1" applyAlignment="1"/>
    <xf numFmtId="0" fontId="52" fillId="51" borderId="21" xfId="0" applyNumberFormat="1" applyFont="1" applyFill="1" applyBorder="1" applyAlignment="1">
      <alignment horizontal="left"/>
    </xf>
    <xf numFmtId="0" fontId="171" fillId="51" borderId="21" xfId="0" applyNumberFormat="1" applyFont="1" applyFill="1" applyBorder="1" applyAlignment="1">
      <alignment horizontal="left"/>
    </xf>
    <xf numFmtId="1" fontId="5" fillId="51" borderId="8" xfId="0" applyNumberFormat="1" applyFont="1" applyFill="1" applyBorder="1" applyAlignment="1">
      <alignment horizontal="right" indent="1"/>
    </xf>
    <xf numFmtId="1" fontId="8" fillId="51" borderId="16" xfId="0" applyNumberFormat="1" applyFont="1" applyFill="1" applyBorder="1" applyAlignment="1">
      <alignment horizontal="right" indent="1"/>
    </xf>
    <xf numFmtId="0" fontId="188" fillId="51" borderId="21" xfId="0" applyFont="1" applyFill="1" applyBorder="1" applyAlignment="1">
      <alignment horizontal="center" vertical="center" wrapText="1"/>
    </xf>
    <xf numFmtId="0" fontId="172" fillId="0" borderId="0" xfId="0" applyFont="1" applyBorder="1"/>
    <xf numFmtId="2" fontId="156" fillId="0" borderId="21" xfId="220" applyNumberFormat="1" applyFont="1" applyBorder="1" applyAlignment="1">
      <alignment horizontal="right" indent="1"/>
    </xf>
    <xf numFmtId="164" fontId="156" fillId="0" borderId="21" xfId="0" applyNumberFormat="1" applyFont="1" applyBorder="1" applyAlignment="1">
      <alignment horizontal="right" wrapText="1" indent="1"/>
    </xf>
    <xf numFmtId="0" fontId="203" fillId="0" borderId="0" xfId="0" applyFont="1" applyAlignment="1">
      <alignment horizontal="left" wrapText="1"/>
    </xf>
    <xf numFmtId="0" fontId="204" fillId="0" borderId="0" xfId="220" applyFont="1" applyAlignment="1"/>
    <xf numFmtId="0" fontId="205" fillId="0" borderId="0" xfId="220" applyFont="1" applyAlignment="1">
      <alignment vertical="center"/>
    </xf>
    <xf numFmtId="0" fontId="204" fillId="0" borderId="0" xfId="220" applyFont="1"/>
    <xf numFmtId="2" fontId="27" fillId="0" borderId="11" xfId="0" applyNumberFormat="1" applyFont="1" applyBorder="1" applyAlignment="1">
      <alignment horizontal="right" indent="1"/>
    </xf>
    <xf numFmtId="2" fontId="27" fillId="0" borderId="0" xfId="0" applyNumberFormat="1" applyFont="1" applyBorder="1" applyAlignment="1">
      <alignment horizontal="right" indent="1"/>
    </xf>
    <xf numFmtId="2" fontId="27" fillId="0" borderId="0" xfId="0" applyNumberFormat="1" applyFont="1" applyBorder="1" applyAlignment="1">
      <alignment horizontal="right" vertical="top" indent="1"/>
    </xf>
    <xf numFmtId="2" fontId="156" fillId="0" borderId="0" xfId="0" applyNumberFormat="1" applyFont="1" applyFill="1" applyBorder="1" applyAlignment="1">
      <alignment horizontal="right" indent="1"/>
    </xf>
    <xf numFmtId="2" fontId="156" fillId="0" borderId="0" xfId="0" applyNumberFormat="1" applyFont="1" applyBorder="1" applyAlignment="1">
      <alignment horizontal="right" vertical="top" indent="1"/>
    </xf>
    <xf numFmtId="2" fontId="5" fillId="0" borderId="0" xfId="0" applyNumberFormat="1" applyFont="1" applyBorder="1" applyAlignment="1">
      <alignment horizontal="right" vertical="top" indent="1"/>
    </xf>
    <xf numFmtId="2" fontId="27" fillId="0" borderId="23" xfId="0" applyNumberFormat="1" applyFont="1" applyBorder="1" applyAlignment="1">
      <alignment horizontal="right" indent="1"/>
    </xf>
    <xf numFmtId="0" fontId="169" fillId="0" borderId="21" xfId="0" applyNumberFormat="1" applyFont="1" applyFill="1" applyBorder="1" applyAlignment="1">
      <alignment horizontal="right" indent="1"/>
    </xf>
    <xf numFmtId="164" fontId="0" fillId="0" borderId="0" xfId="0" applyNumberFormat="1" applyFill="1" applyAlignment="1"/>
    <xf numFmtId="164" fontId="206" fillId="0" borderId="21" xfId="0" applyNumberFormat="1" applyFont="1" applyFill="1" applyBorder="1" applyAlignment="1">
      <alignment horizontal="right" wrapText="1" indent="1"/>
    </xf>
    <xf numFmtId="164" fontId="41" fillId="0" borderId="21" xfId="220" quotePrefix="1" applyNumberFormat="1" applyFont="1" applyFill="1" applyBorder="1" applyAlignment="1">
      <alignment horizontal="right" indent="1"/>
    </xf>
    <xf numFmtId="0" fontId="55" fillId="0" borderId="0" xfId="162" applyFont="1" applyAlignment="1" applyProtection="1">
      <alignment wrapText="1"/>
    </xf>
    <xf numFmtId="2" fontId="53" fillId="0" borderId="21" xfId="0" applyNumberFormat="1" applyFont="1" applyBorder="1" applyAlignment="1">
      <alignment horizontal="right" indent="1"/>
    </xf>
    <xf numFmtId="164" fontId="9" fillId="0" borderId="21" xfId="0" applyNumberFormat="1" applyFont="1" applyBorder="1" applyAlignment="1"/>
    <xf numFmtId="164" fontId="8" fillId="0" borderId="0" xfId="0" applyNumberFormat="1" applyFont="1" applyBorder="1" applyAlignment="1">
      <alignment horizontal="right" indent="1"/>
    </xf>
    <xf numFmtId="0" fontId="174" fillId="0" borderId="0" xfId="0" applyFont="1" applyAlignment="1"/>
    <xf numFmtId="0" fontId="172" fillId="0" borderId="0" xfId="0" applyFont="1" applyAlignment="1">
      <alignment horizontal="left" wrapText="1"/>
    </xf>
    <xf numFmtId="0" fontId="178" fillId="0" borderId="0" xfId="162" applyFont="1" applyAlignment="1" applyProtection="1">
      <alignment horizontal="left" vertical="center"/>
    </xf>
    <xf numFmtId="0" fontId="172" fillId="0" borderId="0" xfId="0" applyFont="1"/>
    <xf numFmtId="0" fontId="177" fillId="0" borderId="0" xfId="0" applyFont="1" applyAlignment="1">
      <alignment horizontal="left" vertical="center"/>
    </xf>
    <xf numFmtId="0" fontId="172" fillId="0" borderId="0" xfId="220" applyFont="1" applyBorder="1" applyAlignment="1">
      <alignment horizontal="left" vertical="center" wrapText="1"/>
    </xf>
    <xf numFmtId="0" fontId="177" fillId="0" borderId="0" xfId="220" applyFont="1" applyBorder="1" applyAlignment="1">
      <alignment horizontal="left" indent="5"/>
    </xf>
    <xf numFmtId="0" fontId="174" fillId="0" borderId="0" xfId="0" applyFont="1" applyAlignment="1"/>
    <xf numFmtId="0" fontId="177" fillId="26" borderId="0" xfId="211" applyFont="1" applyFill="1" applyBorder="1" applyAlignment="1"/>
    <xf numFmtId="0" fontId="177" fillId="51" borderId="0" xfId="0" applyFont="1" applyFill="1" applyAlignment="1">
      <alignment horizontal="left" vertical="center"/>
    </xf>
    <xf numFmtId="0" fontId="177" fillId="0" borderId="0" xfId="0" applyFont="1" applyAlignment="1">
      <alignment vertical="center"/>
    </xf>
    <xf numFmtId="0" fontId="181" fillId="24" borderId="0" xfId="216" applyFont="1" applyFill="1" applyAlignment="1">
      <alignment horizontal="left" vertical="center" wrapText="1"/>
    </xf>
    <xf numFmtId="0" fontId="178" fillId="0" borderId="0" xfId="162" applyFont="1" applyAlignment="1" applyProtection="1">
      <alignment horizontal="left" vertical="center"/>
    </xf>
    <xf numFmtId="0" fontId="177" fillId="0" borderId="0" xfId="0" applyFont="1" applyAlignment="1">
      <alignment horizontal="left" vertical="center"/>
    </xf>
    <xf numFmtId="0" fontId="174" fillId="0" borderId="0" xfId="0" applyFont="1" applyAlignment="1"/>
    <xf numFmtId="0" fontId="177" fillId="0" borderId="0" xfId="0" applyFont="1" applyBorder="1" applyAlignment="1">
      <alignment horizontal="left" vertical="center"/>
    </xf>
    <xf numFmtId="0" fontId="177" fillId="0" borderId="0" xfId="0" applyFont="1" applyAlignment="1">
      <alignment vertical="center"/>
    </xf>
    <xf numFmtId="0" fontId="176" fillId="0" borderId="0" xfId="220" applyFont="1"/>
    <xf numFmtId="0" fontId="192" fillId="0" borderId="0" xfId="220" applyFont="1" applyAlignment="1"/>
    <xf numFmtId="0" fontId="192" fillId="0" borderId="0" xfId="220" applyFont="1"/>
    <xf numFmtId="0" fontId="176" fillId="0" borderId="0" xfId="220" applyFont="1" applyAlignment="1"/>
    <xf numFmtId="0" fontId="178" fillId="0" borderId="0" xfId="162" applyFont="1" applyAlignment="1" applyProtection="1"/>
    <xf numFmtId="0" fontId="176" fillId="0" borderId="31" xfId="220" applyFont="1" applyBorder="1" applyAlignment="1">
      <alignment horizontal="left"/>
    </xf>
    <xf numFmtId="0" fontId="172" fillId="0" borderId="0" xfId="220" applyFont="1" applyAlignment="1"/>
    <xf numFmtId="0" fontId="172" fillId="0" borderId="0" xfId="0" applyFont="1" applyAlignment="1"/>
    <xf numFmtId="0" fontId="192" fillId="0" borderId="31" xfId="220" applyFont="1" applyBorder="1" applyAlignment="1"/>
    <xf numFmtId="0" fontId="195" fillId="0" borderId="0" xfId="162" applyFont="1" applyAlignment="1" applyProtection="1">
      <alignment horizontal="left" vertical="center"/>
    </xf>
    <xf numFmtId="0" fontId="178" fillId="0" borderId="0" xfId="162" applyFont="1" applyBorder="1" applyAlignment="1" applyProtection="1">
      <alignment horizontal="left" vertical="center"/>
    </xf>
    <xf numFmtId="0" fontId="178" fillId="51" borderId="0" xfId="162" applyFont="1" applyFill="1" applyAlignment="1" applyProtection="1">
      <alignment horizontal="left" vertical="center"/>
    </xf>
    <xf numFmtId="0" fontId="172" fillId="0" borderId="0" xfId="220" applyFont="1" applyAlignment="1">
      <alignment horizontal="justify"/>
    </xf>
    <xf numFmtId="0" fontId="213" fillId="51" borderId="0" xfId="0" applyNumberFormat="1" applyFont="1" applyFill="1" applyBorder="1" applyAlignment="1">
      <alignment horizontal="left"/>
    </xf>
    <xf numFmtId="0" fontId="78" fillId="0" borderId="0" xfId="0" applyFont="1"/>
    <xf numFmtId="0" fontId="77" fillId="0" borderId="0" xfId="0" applyFont="1"/>
    <xf numFmtId="0" fontId="37" fillId="0" borderId="0" xfId="0" applyFont="1" applyAlignment="1">
      <alignment horizontal="left" wrapText="1"/>
    </xf>
    <xf numFmtId="0" fontId="0" fillId="0" borderId="0" xfId="0" applyAlignment="1"/>
    <xf numFmtId="0" fontId="172" fillId="0" borderId="0" xfId="0" applyFont="1" applyAlignment="1">
      <alignment horizontal="justify" wrapText="1"/>
    </xf>
    <xf numFmtId="0" fontId="5" fillId="0" borderId="5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2" xfId="0" applyFont="1" applyBorder="1" applyAlignment="1">
      <alignment horizontal="center" vertical="center" wrapText="1"/>
    </xf>
    <xf numFmtId="0" fontId="8" fillId="0" borderId="35" xfId="0" applyFont="1" applyBorder="1" applyAlignment="1">
      <alignment horizontal="center" vertical="center"/>
    </xf>
    <xf numFmtId="0" fontId="8" fillId="0" borderId="24" xfId="0" applyFont="1" applyBorder="1" applyAlignment="1">
      <alignment horizontal="center" vertical="center"/>
    </xf>
    <xf numFmtId="0" fontId="8" fillId="0" borderId="50"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53" xfId="0" applyFont="1" applyBorder="1" applyAlignment="1">
      <alignment horizontal="center" vertical="center"/>
    </xf>
    <xf numFmtId="0" fontId="36" fillId="0" borderId="0" xfId="0" applyFont="1" applyBorder="1" applyAlignment="1">
      <alignment horizontal="justify" wrapText="1"/>
    </xf>
    <xf numFmtId="0" fontId="36" fillId="0" borderId="0" xfId="0" applyFont="1" applyBorder="1" applyAlignment="1">
      <alignment horizontal="justify"/>
    </xf>
    <xf numFmtId="0" fontId="3" fillId="0" borderId="0" xfId="162" applyFont="1" applyAlignment="1" applyProtection="1">
      <alignment horizontal="left" vertical="center"/>
    </xf>
    <xf numFmtId="0" fontId="178" fillId="0" borderId="0" xfId="162" applyFont="1" applyAlignment="1" applyProtection="1">
      <alignment horizontal="left" vertical="center"/>
    </xf>
    <xf numFmtId="0" fontId="177" fillId="0" borderId="0" xfId="0" applyFont="1" applyAlignment="1">
      <alignment horizontal="left" vertical="center" indent="5"/>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35" fillId="0" borderId="0" xfId="0" applyFont="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181" fillId="0" borderId="0" xfId="0" applyFont="1" applyAlignment="1">
      <alignment horizontal="left" vertical="center"/>
    </xf>
    <xf numFmtId="0" fontId="14" fillId="0" borderId="0" xfId="0" applyFont="1" applyAlignment="1">
      <alignment horizontal="left"/>
    </xf>
    <xf numFmtId="0" fontId="5" fillId="0" borderId="26" xfId="0" applyFont="1" applyBorder="1" applyAlignment="1">
      <alignment horizontal="center" vertical="center" wrapText="1"/>
    </xf>
    <xf numFmtId="0" fontId="52" fillId="0" borderId="35" xfId="0" applyFont="1" applyBorder="1" applyAlignment="1">
      <alignment horizontal="center" vertical="center"/>
    </xf>
    <xf numFmtId="0" fontId="52" fillId="0" borderId="24" xfId="0" applyFont="1" applyBorder="1" applyAlignment="1">
      <alignment horizontal="center" vertical="center"/>
    </xf>
    <xf numFmtId="0" fontId="52" fillId="0" borderId="50" xfId="0" applyFont="1" applyBorder="1" applyAlignment="1">
      <alignment horizontal="center" vertical="center"/>
    </xf>
    <xf numFmtId="0" fontId="14" fillId="0" borderId="0" xfId="0" applyFont="1" applyAlignment="1">
      <alignment horizontal="left" vertical="center"/>
    </xf>
    <xf numFmtId="0" fontId="5" fillId="0" borderId="3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8" fillId="0" borderId="33" xfId="0" applyFont="1" applyBorder="1" applyAlignment="1">
      <alignment horizontal="center" vertical="center"/>
    </xf>
    <xf numFmtId="0" fontId="52" fillId="0" borderId="33"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57"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56" xfId="0" applyFont="1" applyBorder="1" applyAlignment="1">
      <alignment horizontal="center" vertical="center"/>
    </xf>
    <xf numFmtId="0" fontId="52" fillId="0" borderId="15" xfId="0" applyFont="1" applyBorder="1" applyAlignment="1">
      <alignment horizontal="center" vertical="center"/>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2" fillId="0" borderId="19" xfId="0" applyFont="1" applyBorder="1" applyAlignment="1">
      <alignment horizontal="center" vertical="center"/>
    </xf>
    <xf numFmtId="0" fontId="52" fillId="0" borderId="21" xfId="0" applyFont="1" applyBorder="1" applyAlignment="1">
      <alignment horizontal="center" vertical="center"/>
    </xf>
    <xf numFmtId="0" fontId="52" fillId="0" borderId="56" xfId="0" applyFont="1" applyBorder="1" applyAlignment="1">
      <alignment horizontal="center" vertical="center"/>
    </xf>
    <xf numFmtId="0" fontId="5" fillId="0" borderId="39" xfId="0" applyFont="1" applyBorder="1" applyAlignment="1">
      <alignment horizontal="center" vertical="center" wrapText="1"/>
    </xf>
    <xf numFmtId="0" fontId="172" fillId="0" borderId="0" xfId="0" applyFont="1" applyAlignment="1">
      <alignment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7" xfId="0" applyFont="1" applyBorder="1" applyAlignment="1">
      <alignment horizontal="center" vertical="center" wrapText="1"/>
    </xf>
    <xf numFmtId="0" fontId="36" fillId="0" borderId="0" xfId="0" applyFont="1" applyBorder="1" applyAlignment="1">
      <alignment wrapText="1"/>
    </xf>
    <xf numFmtId="0" fontId="52" fillId="0" borderId="57" xfId="0" applyFont="1" applyBorder="1" applyAlignment="1">
      <alignment horizontal="center" vertical="center"/>
    </xf>
    <xf numFmtId="0" fontId="172" fillId="52" borderId="0" xfId="0" applyFont="1" applyFill="1" applyBorder="1" applyAlignment="1">
      <alignment wrapText="1"/>
    </xf>
    <xf numFmtId="0" fontId="14" fillId="52" borderId="0" xfId="0" applyFont="1" applyFill="1" applyAlignment="1">
      <alignment horizontal="left" vertical="center"/>
    </xf>
    <xf numFmtId="0" fontId="3" fillId="52" borderId="0" xfId="162" applyFont="1" applyFill="1" applyAlignment="1" applyProtection="1">
      <alignment horizontal="left" vertical="center"/>
    </xf>
    <xf numFmtId="0" fontId="177" fillId="52" borderId="0" xfId="0" applyFont="1" applyFill="1" applyAlignment="1">
      <alignment horizontal="left" vertical="center" indent="5"/>
    </xf>
    <xf numFmtId="0" fontId="178" fillId="52" borderId="0" xfId="162" applyFont="1" applyFill="1" applyAlignment="1" applyProtection="1">
      <alignment horizontal="left" vertical="center"/>
    </xf>
    <xf numFmtId="0" fontId="5" fillId="52" borderId="26" xfId="0" applyFont="1" applyFill="1" applyBorder="1" applyAlignment="1">
      <alignment horizontal="center" vertical="center" wrapText="1"/>
    </xf>
    <xf numFmtId="0" fontId="5" fillId="52" borderId="34" xfId="0" applyFont="1" applyFill="1" applyBorder="1" applyAlignment="1">
      <alignment horizontal="center" vertical="center" wrapText="1"/>
    </xf>
    <xf numFmtId="0" fontId="5" fillId="52" borderId="0" xfId="0" applyFont="1" applyFill="1" applyBorder="1" applyAlignment="1">
      <alignment horizontal="center" vertical="center" wrapText="1"/>
    </xf>
    <xf numFmtId="0" fontId="5" fillId="52" borderId="20" xfId="0" applyFont="1" applyFill="1" applyBorder="1" applyAlignment="1">
      <alignment horizontal="center" vertical="center" wrapText="1"/>
    </xf>
    <xf numFmtId="0" fontId="5" fillId="52" borderId="36" xfId="0" applyFont="1" applyFill="1" applyBorder="1" applyAlignment="1">
      <alignment horizontal="center" vertical="center" wrapText="1"/>
    </xf>
    <xf numFmtId="0" fontId="5" fillId="52" borderId="40" xfId="0" applyFont="1" applyFill="1" applyBorder="1" applyAlignment="1">
      <alignment horizontal="center" vertical="center" wrapText="1"/>
    </xf>
    <xf numFmtId="0" fontId="5" fillId="52" borderId="46" xfId="0" applyFont="1" applyFill="1" applyBorder="1" applyAlignment="1">
      <alignment horizontal="center" vertical="center" wrapText="1"/>
    </xf>
    <xf numFmtId="0" fontId="5" fillId="52" borderId="11" xfId="0" applyFont="1" applyFill="1" applyBorder="1" applyAlignment="1">
      <alignment horizontal="center" vertical="center" wrapText="1"/>
    </xf>
    <xf numFmtId="0" fontId="5" fillId="52" borderId="57" xfId="0" applyFont="1" applyFill="1" applyBorder="1" applyAlignment="1">
      <alignment horizontal="center" vertical="center" wrapText="1"/>
    </xf>
    <xf numFmtId="0" fontId="5" fillId="52" borderId="32" xfId="0" applyFont="1" applyFill="1" applyBorder="1" applyAlignment="1">
      <alignment horizontal="center" vertical="center" wrapText="1"/>
    </xf>
    <xf numFmtId="0" fontId="5" fillId="52" borderId="25" xfId="0" applyFont="1" applyFill="1" applyBorder="1" applyAlignment="1">
      <alignment horizontal="center" vertical="center" wrapText="1"/>
    </xf>
    <xf numFmtId="0" fontId="36" fillId="0" borderId="0" xfId="0" applyFont="1" applyFill="1" applyBorder="1" applyAlignment="1">
      <alignment wrapText="1"/>
    </xf>
    <xf numFmtId="0" fontId="8" fillId="0" borderId="47" xfId="0" applyFont="1" applyBorder="1" applyAlignment="1">
      <alignment horizontal="center" vertical="center"/>
    </xf>
    <xf numFmtId="0" fontId="8" fillId="0" borderId="23" xfId="0" applyFont="1" applyBorder="1" applyAlignment="1">
      <alignment horizontal="center" vertical="center"/>
    </xf>
    <xf numFmtId="0" fontId="8" fillId="0" borderId="49" xfId="0" applyFont="1" applyBorder="1" applyAlignment="1">
      <alignment horizontal="center" vertical="center"/>
    </xf>
    <xf numFmtId="0" fontId="8" fillId="0" borderId="58" xfId="0" applyFont="1" applyBorder="1" applyAlignment="1">
      <alignment horizontal="center" vertical="center"/>
    </xf>
    <xf numFmtId="0" fontId="8" fillId="0" borderId="28" xfId="0" applyFont="1" applyBorder="1" applyAlignment="1">
      <alignment horizontal="center" vertical="center"/>
    </xf>
    <xf numFmtId="0" fontId="8" fillId="0" borderId="59" xfId="0" applyFont="1" applyBorder="1" applyAlignment="1">
      <alignment horizontal="center" vertical="center"/>
    </xf>
    <xf numFmtId="0" fontId="36" fillId="0" borderId="0" xfId="0" applyFont="1" applyBorder="1"/>
    <xf numFmtId="0" fontId="172" fillId="0" borderId="0" xfId="0" applyFont="1"/>
    <xf numFmtId="0" fontId="3" fillId="0" borderId="0" xfId="162" applyAlignment="1" applyProtection="1">
      <alignment horizontal="left" vertical="center"/>
    </xf>
    <xf numFmtId="0" fontId="52" fillId="0" borderId="47" xfId="0" applyFont="1" applyBorder="1" applyAlignment="1">
      <alignment horizontal="center" vertical="center"/>
    </xf>
    <xf numFmtId="0" fontId="52" fillId="0" borderId="27" xfId="0" applyFont="1" applyBorder="1" applyAlignment="1">
      <alignment horizontal="center" vertical="center"/>
    </xf>
    <xf numFmtId="0" fontId="5" fillId="0" borderId="27" xfId="0" applyFont="1" applyBorder="1" applyAlignment="1">
      <alignment horizontal="center" vertical="center" wrapText="1"/>
    </xf>
    <xf numFmtId="0" fontId="5" fillId="0" borderId="56" xfId="0" applyFont="1" applyBorder="1" applyAlignment="1">
      <alignment horizontal="center" vertical="center" wrapText="1"/>
    </xf>
    <xf numFmtId="0" fontId="177" fillId="0" borderId="0" xfId="0" applyFont="1" applyAlignment="1">
      <alignment horizontal="left" vertical="center"/>
    </xf>
    <xf numFmtId="0" fontId="172" fillId="0" borderId="0" xfId="0" applyFont="1" applyAlignment="1">
      <alignment horizontal="left"/>
    </xf>
    <xf numFmtId="0" fontId="5" fillId="0" borderId="60" xfId="0" applyFont="1" applyBorder="1" applyAlignment="1">
      <alignment horizontal="center" vertical="center"/>
    </xf>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7" xfId="0" applyFont="1" applyBorder="1" applyAlignment="1">
      <alignment horizontal="center" vertical="center"/>
    </xf>
    <xf numFmtId="0" fontId="73" fillId="0" borderId="36" xfId="0" applyFont="1" applyBorder="1" applyAlignment="1">
      <alignment horizontal="center" vertical="center"/>
    </xf>
    <xf numFmtId="0" fontId="73" fillId="0" borderId="44" xfId="0" applyFont="1" applyBorder="1" applyAlignment="1">
      <alignment horizontal="center" vertical="center"/>
    </xf>
    <xf numFmtId="0" fontId="177" fillId="0" borderId="0" xfId="220" applyFont="1" applyBorder="1" applyAlignment="1">
      <alignment horizontal="left" indent="5"/>
    </xf>
    <xf numFmtId="0" fontId="9" fillId="0" borderId="0" xfId="220" applyFont="1" applyAlignment="1">
      <alignment horizontal="left" indent="5"/>
    </xf>
    <xf numFmtId="0" fontId="9" fillId="0" borderId="0" xfId="220" applyFont="1" applyAlignment="1"/>
    <xf numFmtId="0" fontId="73" fillId="0" borderId="0" xfId="0" applyFont="1" applyAlignment="1"/>
    <xf numFmtId="0" fontId="177" fillId="0" borderId="0" xfId="220" applyFont="1" applyAlignment="1">
      <alignment horizontal="left"/>
    </xf>
    <xf numFmtId="0" fontId="174" fillId="0" borderId="0" xfId="0" applyFont="1" applyAlignment="1"/>
    <xf numFmtId="0" fontId="5" fillId="0" borderId="12" xfId="220" applyFont="1" applyFill="1" applyBorder="1" applyAlignment="1">
      <alignment horizontal="center" vertical="center"/>
    </xf>
    <xf numFmtId="0" fontId="5" fillId="0" borderId="18" xfId="220" applyFont="1" applyFill="1" applyBorder="1" applyAlignment="1">
      <alignment horizontal="center" vertical="center"/>
    </xf>
    <xf numFmtId="0" fontId="73" fillId="0" borderId="18" xfId="0" applyFont="1" applyBorder="1" applyAlignment="1">
      <alignment horizontal="center" vertical="center"/>
    </xf>
    <xf numFmtId="0" fontId="73" fillId="0" borderId="18" xfId="0" applyFont="1" applyBorder="1" applyAlignment="1"/>
    <xf numFmtId="0" fontId="5" fillId="0" borderId="14" xfId="0" applyFont="1" applyBorder="1" applyAlignment="1">
      <alignment horizontal="center" vertical="center"/>
    </xf>
    <xf numFmtId="0" fontId="172" fillId="0" borderId="0" xfId="220" applyFont="1" applyBorder="1" applyAlignment="1">
      <alignment horizontal="left" vertical="center" wrapText="1"/>
    </xf>
    <xf numFmtId="0" fontId="5" fillId="0" borderId="11" xfId="220" applyFont="1" applyFill="1" applyBorder="1" applyAlignment="1">
      <alignment horizontal="center" vertical="center" wrapText="1"/>
    </xf>
    <xf numFmtId="0" fontId="5" fillId="0" borderId="16"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5" fillId="0" borderId="8" xfId="220" applyFont="1" applyFill="1" applyBorder="1" applyAlignment="1">
      <alignment horizontal="center" vertical="center" wrapText="1"/>
    </xf>
    <xf numFmtId="0" fontId="5" fillId="0" borderId="31" xfId="220" applyFont="1" applyFill="1" applyBorder="1" applyAlignment="1">
      <alignment horizontal="center" vertical="center" wrapText="1"/>
    </xf>
    <xf numFmtId="0" fontId="5" fillId="0" borderId="39" xfId="220" applyFont="1" applyFill="1" applyBorder="1" applyAlignment="1">
      <alignment horizontal="center" vertical="center" wrapText="1"/>
    </xf>
    <xf numFmtId="0" fontId="5" fillId="0" borderId="21"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3" fillId="0" borderId="31" xfId="0" applyFont="1" applyBorder="1" applyAlignment="1">
      <alignment horizontal="center" vertical="center"/>
    </xf>
    <xf numFmtId="0" fontId="5" fillId="0" borderId="17" xfId="220" applyFont="1" applyFill="1" applyBorder="1" applyAlignment="1">
      <alignment horizontal="center" vertical="center"/>
    </xf>
    <xf numFmtId="0" fontId="73" fillId="0" borderId="12" xfId="0" applyFont="1" applyBorder="1" applyAlignment="1">
      <alignment horizontal="center" vertical="center"/>
    </xf>
    <xf numFmtId="0" fontId="5" fillId="0" borderId="12" xfId="220" applyFont="1" applyFill="1" applyBorder="1" applyAlignment="1">
      <alignment horizontal="center" vertical="center" wrapText="1"/>
    </xf>
    <xf numFmtId="0" fontId="5" fillId="0" borderId="18" xfId="220" applyFont="1" applyFill="1" applyBorder="1" applyAlignment="1">
      <alignment horizontal="center" vertical="center" wrapText="1"/>
    </xf>
    <xf numFmtId="0" fontId="5" fillId="0" borderId="15" xfId="220" applyFont="1" applyFill="1" applyBorder="1" applyAlignment="1">
      <alignment horizontal="center" vertical="center" wrapText="1"/>
    </xf>
    <xf numFmtId="0" fontId="73" fillId="0" borderId="11" xfId="0" applyFont="1" applyBorder="1" applyAlignment="1"/>
    <xf numFmtId="0" fontId="177" fillId="0" borderId="0" xfId="220" applyFont="1" applyAlignment="1">
      <alignment horizontal="left" indent="5"/>
    </xf>
    <xf numFmtId="0" fontId="177" fillId="0" borderId="31" xfId="220" applyFont="1" applyBorder="1" applyAlignment="1">
      <alignment horizontal="left" indent="5"/>
    </xf>
    <xf numFmtId="0" fontId="73" fillId="0" borderId="0"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31" xfId="0" applyFont="1" applyBorder="1" applyAlignment="1">
      <alignment horizontal="center" vertical="center" wrapText="1"/>
    </xf>
    <xf numFmtId="0" fontId="73" fillId="0" borderId="39" xfId="0" applyFont="1" applyBorder="1" applyAlignment="1">
      <alignment horizontal="center" vertical="center" wrapText="1"/>
    </xf>
    <xf numFmtId="0" fontId="73" fillId="0" borderId="23" xfId="0" applyFont="1" applyBorder="1" applyAlignment="1"/>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3" xfId="22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2" xfId="220" applyFont="1" applyFill="1" applyBorder="1" applyAlignment="1">
      <alignment horizontal="center" vertical="center" wrapText="1"/>
    </xf>
    <xf numFmtId="0" fontId="5" fillId="25" borderId="18" xfId="220" applyFont="1" applyFill="1" applyBorder="1" applyAlignment="1">
      <alignment horizontal="center" vertical="center" wrapText="1"/>
    </xf>
    <xf numFmtId="0" fontId="9" fillId="25" borderId="0" xfId="220" applyFont="1" applyFill="1" applyAlignment="1"/>
    <xf numFmtId="0" fontId="9" fillId="25" borderId="0" xfId="220" applyFont="1" applyFill="1" applyAlignment="1">
      <alignment horizontal="left" indent="5"/>
    </xf>
    <xf numFmtId="0" fontId="73" fillId="0" borderId="0" xfId="0" applyFont="1" applyAlignment="1">
      <alignment horizontal="left" indent="5"/>
    </xf>
    <xf numFmtId="0" fontId="5" fillId="25" borderId="0" xfId="220" applyFont="1" applyFill="1" applyBorder="1" applyAlignment="1">
      <alignment horizontal="center" vertical="center" wrapText="1"/>
    </xf>
    <xf numFmtId="0" fontId="73" fillId="25" borderId="8" xfId="0" applyFont="1" applyFill="1" applyBorder="1" applyAlignment="1">
      <alignment horizontal="center" vertical="center" wrapText="1"/>
    </xf>
    <xf numFmtId="0" fontId="73" fillId="25" borderId="0" xfId="0" applyFont="1" applyFill="1" applyAlignment="1">
      <alignment horizontal="center" vertical="center" wrapText="1"/>
    </xf>
    <xf numFmtId="0" fontId="73" fillId="25" borderId="31" xfId="0" applyFont="1" applyFill="1" applyBorder="1" applyAlignment="1">
      <alignment horizontal="center" vertical="center" wrapText="1"/>
    </xf>
    <xf numFmtId="0" fontId="73" fillId="25" borderId="39" xfId="0" applyFont="1" applyFill="1" applyBorder="1" applyAlignment="1">
      <alignment horizontal="center" vertical="center" wrapText="1"/>
    </xf>
    <xf numFmtId="0" fontId="5" fillId="25" borderId="11" xfId="0" applyFont="1" applyFill="1" applyBorder="1" applyAlignment="1">
      <alignment horizontal="center" vertical="center"/>
    </xf>
    <xf numFmtId="0" fontId="5" fillId="25" borderId="29" xfId="0" applyFont="1" applyFill="1" applyBorder="1" applyAlignment="1">
      <alignment horizontal="center" vertical="center"/>
    </xf>
    <xf numFmtId="0" fontId="5" fillId="25" borderId="31" xfId="0" applyFont="1" applyFill="1" applyBorder="1" applyAlignment="1">
      <alignment horizontal="center" vertical="center"/>
    </xf>
    <xf numFmtId="0" fontId="177" fillId="25" borderId="0" xfId="220" applyFont="1" applyFill="1" applyAlignment="1">
      <alignment horizontal="left" indent="5"/>
    </xf>
    <xf numFmtId="0" fontId="177" fillId="25" borderId="31" xfId="220" applyFont="1" applyFill="1" applyBorder="1" applyAlignment="1">
      <alignment horizontal="left" indent="5"/>
    </xf>
    <xf numFmtId="0" fontId="5" fillId="24" borderId="18" xfId="220" applyFont="1" applyFill="1" applyBorder="1" applyAlignment="1">
      <alignment horizontal="center" vertical="center" wrapText="1"/>
    </xf>
    <xf numFmtId="0" fontId="73" fillId="24" borderId="18" xfId="0" applyFont="1" applyFill="1" applyBorder="1" applyAlignment="1"/>
    <xf numFmtId="0" fontId="5" fillId="24" borderId="0" xfId="22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73" fillId="24" borderId="0" xfId="0" applyFont="1" applyFill="1" applyAlignment="1">
      <alignment horizontal="center" vertical="center" wrapText="1"/>
    </xf>
    <xf numFmtId="0" fontId="73" fillId="24" borderId="31" xfId="0" applyFont="1" applyFill="1" applyBorder="1" applyAlignment="1">
      <alignment horizontal="center" vertical="center" wrapText="1"/>
    </xf>
    <xf numFmtId="0" fontId="73" fillId="24" borderId="39" xfId="0" applyFont="1" applyFill="1" applyBorder="1" applyAlignment="1">
      <alignment horizontal="center" vertical="center" wrapText="1"/>
    </xf>
    <xf numFmtId="0" fontId="5" fillId="51" borderId="15"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0" fillId="24" borderId="18" xfId="0" applyFill="1" applyBorder="1" applyAlignment="1"/>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9" fillId="24" borderId="0" xfId="220" applyFont="1" applyFill="1" applyAlignment="1"/>
    <xf numFmtId="0" fontId="9" fillId="24" borderId="0" xfId="220" applyFont="1" applyFill="1" applyAlignment="1">
      <alignment horizontal="left"/>
    </xf>
    <xf numFmtId="0" fontId="177" fillId="24" borderId="0" xfId="220" applyFont="1" applyFill="1" applyAlignment="1">
      <alignment horizontal="left"/>
    </xf>
    <xf numFmtId="0" fontId="177" fillId="24" borderId="31" xfId="220" applyFont="1" applyFill="1" applyBorder="1" applyAlignment="1">
      <alignment horizontal="left" indent="5"/>
    </xf>
    <xf numFmtId="0" fontId="177" fillId="24" borderId="0" xfId="220" applyFont="1" applyFill="1" applyBorder="1" applyAlignment="1">
      <alignment horizontal="left" indent="5"/>
    </xf>
    <xf numFmtId="0" fontId="36" fillId="0" borderId="0" xfId="220" applyFont="1" applyAlignment="1">
      <alignment horizontal="left" vertical="top" wrapText="1"/>
    </xf>
    <xf numFmtId="0" fontId="36" fillId="0" borderId="0" xfId="220" applyFont="1" applyAlignment="1">
      <alignment horizontal="left" vertical="top"/>
    </xf>
    <xf numFmtId="0" fontId="14" fillId="0" borderId="0" xfId="220" applyFont="1" applyAlignment="1">
      <alignment horizontal="left" vertical="center"/>
    </xf>
    <xf numFmtId="0" fontId="177" fillId="0" borderId="0" xfId="0" applyFont="1" applyBorder="1" applyAlignment="1">
      <alignment horizontal="left" vertical="center"/>
    </xf>
    <xf numFmtId="0" fontId="73" fillId="0" borderId="17" xfId="0" applyFont="1" applyBorder="1" applyAlignment="1">
      <alignment horizontal="center" vertical="center"/>
    </xf>
    <xf numFmtId="0" fontId="73" fillId="0" borderId="21"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29" xfId="0" applyFont="1" applyBorder="1" applyAlignment="1">
      <alignment horizontal="center" vertical="center"/>
    </xf>
    <xf numFmtId="164"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xf>
    <xf numFmtId="0" fontId="5" fillId="0" borderId="19" xfId="220" applyFont="1" applyFill="1" applyBorder="1" applyAlignment="1">
      <alignment horizontal="center" vertical="center" wrapText="1"/>
    </xf>
    <xf numFmtId="0" fontId="73" fillId="0" borderId="14" xfId="0" applyFont="1" applyBorder="1" applyAlignment="1">
      <alignment horizontal="center" vertical="center"/>
    </xf>
    <xf numFmtId="0" fontId="5" fillId="0" borderId="13" xfId="220" applyFont="1" applyFill="1" applyBorder="1" applyAlignment="1">
      <alignment horizontal="center" vertical="center" wrapText="1"/>
    </xf>
    <xf numFmtId="0" fontId="73" fillId="0" borderId="13" xfId="0" applyFont="1" applyBorder="1" applyAlignment="1">
      <alignment horizontal="center" vertical="center"/>
    </xf>
    <xf numFmtId="0" fontId="5" fillId="0" borderId="13" xfId="220" applyFont="1" applyBorder="1" applyAlignment="1">
      <alignment horizontal="center" vertical="center" wrapText="1"/>
    </xf>
    <xf numFmtId="0" fontId="5" fillId="0" borderId="15" xfId="220" applyFont="1" applyBorder="1" applyAlignment="1">
      <alignment horizontal="center" vertical="center" wrapText="1"/>
    </xf>
    <xf numFmtId="0" fontId="5" fillId="0" borderId="23" xfId="220" applyFont="1" applyBorder="1" applyAlignment="1">
      <alignment horizontal="center" vertical="center" wrapText="1"/>
    </xf>
    <xf numFmtId="0" fontId="177" fillId="0" borderId="31" xfId="0" applyFont="1" applyBorder="1" applyAlignment="1">
      <alignment horizontal="left" vertical="center"/>
    </xf>
    <xf numFmtId="0" fontId="36" fillId="51" borderId="0" xfId="211" applyFont="1" applyFill="1" applyAlignment="1">
      <alignment horizontal="justify"/>
    </xf>
    <xf numFmtId="0" fontId="185" fillId="51" borderId="0" xfId="211" applyFont="1" applyFill="1" applyAlignment="1">
      <alignment horizontal="justify"/>
    </xf>
    <xf numFmtId="0" fontId="5" fillId="51" borderId="19" xfId="211" applyFont="1" applyFill="1" applyBorder="1" applyAlignment="1">
      <alignment horizontal="center" vertical="center" wrapText="1"/>
    </xf>
    <xf numFmtId="0" fontId="73" fillId="51" borderId="21" xfId="0" applyFont="1" applyFill="1" applyBorder="1" applyAlignment="1">
      <alignment horizontal="center" vertical="center" wrapText="1"/>
    </xf>
    <xf numFmtId="0" fontId="73" fillId="51" borderId="14" xfId="0" applyFont="1" applyFill="1" applyBorder="1" applyAlignment="1">
      <alignment horizontal="center" vertical="center" wrapText="1"/>
    </xf>
    <xf numFmtId="0" fontId="5" fillId="51" borderId="11" xfId="211" applyFont="1" applyFill="1" applyBorder="1" applyAlignment="1">
      <alignment horizontal="center" vertical="center" wrapText="1"/>
    </xf>
    <xf numFmtId="0" fontId="5" fillId="51" borderId="11" xfId="211" applyFont="1" applyFill="1" applyBorder="1" applyAlignment="1">
      <alignment horizontal="center" vertical="center"/>
    </xf>
    <xf numFmtId="0" fontId="5" fillId="51" borderId="0" xfId="211" applyFont="1" applyFill="1" applyBorder="1" applyAlignment="1">
      <alignment horizontal="center" vertical="center"/>
    </xf>
    <xf numFmtId="0" fontId="5" fillId="51" borderId="8" xfId="211" applyFont="1" applyFill="1" applyBorder="1" applyAlignment="1">
      <alignment horizontal="center" vertical="center"/>
    </xf>
    <xf numFmtId="0" fontId="5" fillId="51" borderId="31" xfId="211" applyFont="1" applyFill="1" applyBorder="1" applyAlignment="1">
      <alignment horizontal="center" vertical="center"/>
    </xf>
    <xf numFmtId="0" fontId="5" fillId="51" borderId="39" xfId="211" applyFont="1" applyFill="1" applyBorder="1" applyAlignment="1">
      <alignment horizontal="center" vertical="center"/>
    </xf>
    <xf numFmtId="0" fontId="5" fillId="51" borderId="12" xfId="211" applyFont="1" applyFill="1" applyBorder="1" applyAlignment="1">
      <alignment horizontal="center" vertical="center"/>
    </xf>
    <xf numFmtId="0" fontId="5" fillId="51" borderId="18" xfId="211" applyFont="1" applyFill="1" applyBorder="1" applyAlignment="1">
      <alignment horizontal="center" vertical="center"/>
    </xf>
    <xf numFmtId="0" fontId="5" fillId="51" borderId="21" xfId="211" applyFont="1" applyFill="1" applyBorder="1" applyAlignment="1">
      <alignment horizontal="center" vertical="center" wrapText="1"/>
    </xf>
    <xf numFmtId="0" fontId="5" fillId="51" borderId="14" xfId="211" applyFont="1" applyFill="1" applyBorder="1" applyAlignment="1">
      <alignment horizontal="center" vertical="center" wrapText="1"/>
    </xf>
    <xf numFmtId="0" fontId="5" fillId="51" borderId="23" xfId="211" applyFont="1" applyFill="1" applyBorder="1" applyAlignment="1">
      <alignment horizontal="center" vertical="center"/>
    </xf>
    <xf numFmtId="0" fontId="5" fillId="51" borderId="15" xfId="211" applyFont="1" applyFill="1" applyBorder="1" applyAlignment="1">
      <alignment horizontal="center" vertical="center" wrapText="1"/>
    </xf>
    <xf numFmtId="0" fontId="5" fillId="51" borderId="23" xfId="211" applyFont="1" applyFill="1" applyBorder="1" applyAlignment="1">
      <alignment horizontal="center" vertical="center" wrapText="1"/>
    </xf>
    <xf numFmtId="0" fontId="5" fillId="51" borderId="29" xfId="211" applyFont="1" applyFill="1" applyBorder="1" applyAlignment="1">
      <alignment horizontal="center" vertical="center" wrapText="1"/>
    </xf>
    <xf numFmtId="0" fontId="14" fillId="51" borderId="0" xfId="211" applyFont="1" applyFill="1" applyAlignment="1"/>
    <xf numFmtId="0" fontId="9" fillId="51" borderId="0" xfId="211" applyFont="1" applyFill="1" applyAlignment="1"/>
    <xf numFmtId="0" fontId="177" fillId="51" borderId="0" xfId="211" applyFont="1" applyFill="1" applyBorder="1" applyAlignment="1"/>
    <xf numFmtId="0" fontId="177" fillId="26" borderId="0" xfId="211" applyFont="1" applyFill="1" applyBorder="1" applyAlignment="1"/>
    <xf numFmtId="0" fontId="3" fillId="27" borderId="0" xfId="162" applyFill="1" applyAlignment="1" applyProtection="1">
      <alignment horizontal="left" vertical="center"/>
    </xf>
    <xf numFmtId="0" fontId="185" fillId="26" borderId="0" xfId="211" applyFont="1" applyFill="1" applyAlignment="1">
      <alignment horizontal="justify"/>
    </xf>
    <xf numFmtId="0" fontId="5" fillId="26" borderId="15" xfId="211" applyFont="1" applyFill="1" applyBorder="1" applyAlignment="1">
      <alignment horizontal="center" vertical="center" wrapText="1"/>
    </xf>
    <xf numFmtId="0" fontId="5" fillId="26" borderId="23" xfId="211" applyFont="1" applyFill="1" applyBorder="1" applyAlignment="1">
      <alignment horizontal="center" vertical="center" wrapText="1"/>
    </xf>
    <xf numFmtId="0" fontId="5" fillId="26" borderId="29" xfId="211" applyFont="1" applyFill="1" applyBorder="1" applyAlignment="1">
      <alignment horizontal="center" vertical="center" wrapText="1"/>
    </xf>
    <xf numFmtId="0" fontId="36" fillId="26" borderId="0" xfId="211" applyFont="1" applyFill="1" applyAlignment="1">
      <alignment horizontal="justify"/>
    </xf>
    <xf numFmtId="0" fontId="5" fillId="26" borderId="19" xfId="211" applyFont="1" applyFill="1" applyBorder="1" applyAlignment="1">
      <alignment horizontal="center" vertical="center" wrapText="1"/>
    </xf>
    <xf numFmtId="0" fontId="5" fillId="26" borderId="21" xfId="211" applyFont="1" applyFill="1" applyBorder="1" applyAlignment="1">
      <alignment horizontal="center" vertical="center" wrapText="1"/>
    </xf>
    <xf numFmtId="0" fontId="5" fillId="26" borderId="14" xfId="211" applyFont="1" applyFill="1" applyBorder="1" applyAlignment="1">
      <alignment horizontal="center" vertical="center" wrapText="1"/>
    </xf>
    <xf numFmtId="0" fontId="5" fillId="26" borderId="11" xfId="211" applyFont="1" applyFill="1" applyBorder="1" applyAlignment="1">
      <alignment horizontal="center" vertical="center" wrapText="1"/>
    </xf>
    <xf numFmtId="0" fontId="5" fillId="26" borderId="0" xfId="211" applyFont="1" applyFill="1" applyBorder="1" applyAlignment="1">
      <alignment horizontal="center" vertical="center" wrapText="1"/>
    </xf>
    <xf numFmtId="0" fontId="5" fillId="26" borderId="31" xfId="211" applyFont="1" applyFill="1" applyBorder="1" applyAlignment="1">
      <alignment horizontal="center" vertical="center" wrapText="1"/>
    </xf>
    <xf numFmtId="0" fontId="5" fillId="26" borderId="16" xfId="211" applyFont="1" applyFill="1" applyBorder="1" applyAlignment="1">
      <alignment horizontal="center" vertical="center"/>
    </xf>
    <xf numFmtId="0" fontId="5" fillId="26" borderId="0" xfId="211" applyFont="1" applyFill="1" applyBorder="1" applyAlignment="1">
      <alignment horizontal="center" vertical="center"/>
    </xf>
    <xf numFmtId="0" fontId="5" fillId="26" borderId="8" xfId="211" applyFont="1" applyFill="1" applyBorder="1" applyAlignment="1">
      <alignment horizontal="center" vertical="center"/>
    </xf>
    <xf numFmtId="0" fontId="5" fillId="26" borderId="31" xfId="211" applyFont="1" applyFill="1" applyBorder="1" applyAlignment="1">
      <alignment horizontal="center" vertical="center"/>
    </xf>
    <xf numFmtId="0" fontId="5" fillId="26" borderId="39" xfId="211" applyFont="1" applyFill="1" applyBorder="1" applyAlignment="1">
      <alignment horizontal="center" vertical="center"/>
    </xf>
    <xf numFmtId="0" fontId="172" fillId="51" borderId="0" xfId="0" applyFont="1" applyFill="1" applyBorder="1" applyAlignment="1">
      <alignment horizontal="left"/>
    </xf>
    <xf numFmtId="0" fontId="5" fillId="51" borderId="38" xfId="0" applyFont="1" applyFill="1" applyBorder="1" applyAlignment="1">
      <alignment horizontal="center" vertical="center"/>
    </xf>
    <xf numFmtId="0" fontId="73" fillId="51" borderId="60" xfId="0" applyFont="1" applyFill="1" applyBorder="1" applyAlignment="1">
      <alignment horizontal="center" vertical="center"/>
    </xf>
    <xf numFmtId="0" fontId="5" fillId="51" borderId="32" xfId="0" applyFont="1" applyFill="1" applyBorder="1" applyAlignment="1">
      <alignment horizontal="center" vertical="center" wrapText="1"/>
    </xf>
    <xf numFmtId="0" fontId="5" fillId="51" borderId="26" xfId="0" applyFont="1" applyFill="1" applyBorder="1" applyAlignment="1">
      <alignment horizontal="center" vertical="center"/>
    </xf>
    <xf numFmtId="0" fontId="5" fillId="51" borderId="34" xfId="0" applyFont="1" applyFill="1" applyBorder="1" applyAlignment="1">
      <alignment horizontal="center" vertical="center"/>
    </xf>
    <xf numFmtId="0" fontId="5" fillId="51" borderId="25" xfId="0" applyFont="1" applyFill="1" applyBorder="1" applyAlignment="1">
      <alignment horizontal="center" vertical="center" wrapText="1"/>
    </xf>
    <xf numFmtId="0" fontId="5" fillId="51" borderId="0" xfId="0" applyFont="1" applyFill="1" applyBorder="1" applyAlignment="1">
      <alignment horizontal="center" vertical="center"/>
    </xf>
    <xf numFmtId="0" fontId="5" fillId="51" borderId="20" xfId="0" applyFont="1" applyFill="1" applyBorder="1" applyAlignment="1">
      <alignment horizontal="center" vertical="center"/>
    </xf>
    <xf numFmtId="0" fontId="5" fillId="51" borderId="25" xfId="0" applyFont="1" applyFill="1" applyBorder="1" applyAlignment="1">
      <alignment horizontal="center" vertical="center"/>
    </xf>
    <xf numFmtId="0" fontId="5" fillId="51" borderId="57" xfId="0" applyFont="1" applyFill="1" applyBorder="1" applyAlignment="1">
      <alignment horizontal="center" vertical="center"/>
    </xf>
    <xf numFmtId="0" fontId="5" fillId="51" borderId="36" xfId="0" applyFont="1" applyFill="1" applyBorder="1" applyAlignment="1">
      <alignment horizontal="center" vertical="center"/>
    </xf>
    <xf numFmtId="0" fontId="5" fillId="51" borderId="40" xfId="0" applyFont="1" applyFill="1" applyBorder="1" applyAlignment="1">
      <alignment horizontal="center" vertical="center"/>
    </xf>
    <xf numFmtId="0" fontId="5" fillId="51" borderId="27" xfId="0" applyFont="1" applyFill="1" applyBorder="1" applyAlignment="1">
      <alignment horizontal="center" vertical="center" wrapText="1"/>
    </xf>
    <xf numFmtId="0" fontId="73" fillId="51" borderId="56" xfId="0" applyFont="1" applyFill="1" applyBorder="1" applyAlignment="1">
      <alignment horizontal="center" vertical="center" wrapText="1"/>
    </xf>
    <xf numFmtId="0" fontId="5" fillId="51" borderId="34" xfId="0" applyFont="1" applyFill="1" applyBorder="1" applyAlignment="1">
      <alignment horizontal="center" vertical="center" wrapText="1"/>
    </xf>
    <xf numFmtId="0" fontId="5" fillId="51" borderId="20" xfId="0" applyFont="1" applyFill="1" applyBorder="1" applyAlignment="1">
      <alignment horizontal="center" vertical="center" wrapText="1"/>
    </xf>
    <xf numFmtId="0" fontId="73" fillId="51" borderId="20" xfId="0" applyFont="1" applyFill="1" applyBorder="1" applyAlignment="1">
      <alignment horizontal="center" vertical="center"/>
    </xf>
    <xf numFmtId="0" fontId="73" fillId="51" borderId="40" xfId="0" applyFont="1" applyFill="1" applyBorder="1" applyAlignment="1">
      <alignment horizontal="center" vertical="center"/>
    </xf>
    <xf numFmtId="0" fontId="5" fillId="51" borderId="35" xfId="0" applyFont="1" applyFill="1" applyBorder="1" applyAlignment="1">
      <alignment horizontal="center" vertical="center" wrapText="1"/>
    </xf>
    <xf numFmtId="0" fontId="5" fillId="51" borderId="24" xfId="0" applyFont="1" applyFill="1" applyBorder="1" applyAlignment="1">
      <alignment horizontal="center" vertical="center" wrapText="1"/>
    </xf>
    <xf numFmtId="0" fontId="73" fillId="51" borderId="24" xfId="0" applyFont="1" applyFill="1" applyBorder="1" applyAlignment="1">
      <alignment horizontal="center" vertical="center"/>
    </xf>
    <xf numFmtId="0" fontId="73" fillId="51" borderId="33" xfId="0" applyFont="1" applyFill="1" applyBorder="1" applyAlignment="1">
      <alignment horizontal="center" vertical="center"/>
    </xf>
    <xf numFmtId="0" fontId="36" fillId="51" borderId="0" xfId="0" applyFont="1" applyFill="1" applyBorder="1" applyAlignment="1">
      <alignment horizontal="left"/>
    </xf>
    <xf numFmtId="0" fontId="73" fillId="51" borderId="25" xfId="0" applyFont="1" applyFill="1" applyBorder="1" applyAlignment="1">
      <alignment horizontal="center" vertical="center"/>
    </xf>
    <xf numFmtId="0" fontId="73" fillId="51" borderId="57" xfId="0" applyFont="1" applyFill="1" applyBorder="1" applyAlignment="1">
      <alignment horizontal="center" vertical="center"/>
    </xf>
    <xf numFmtId="0" fontId="73" fillId="51" borderId="34" xfId="0" applyFont="1" applyFill="1" applyBorder="1" applyAlignment="1">
      <alignment horizontal="center" vertical="center"/>
    </xf>
    <xf numFmtId="0" fontId="5" fillId="51" borderId="33" xfId="0" applyFont="1" applyFill="1" applyBorder="1" applyAlignment="1">
      <alignment horizontal="center" vertical="center" wrapText="1"/>
    </xf>
    <xf numFmtId="0" fontId="73" fillId="0" borderId="25" xfId="0" applyFont="1" applyBorder="1" applyAlignment="1">
      <alignment horizontal="center" vertical="center" wrapText="1"/>
    </xf>
    <xf numFmtId="0" fontId="73" fillId="0" borderId="57" xfId="0" applyFont="1" applyBorder="1" applyAlignment="1">
      <alignment horizontal="center" vertical="center" wrapText="1"/>
    </xf>
    <xf numFmtId="0" fontId="9" fillId="51" borderId="0" xfId="0" applyFont="1" applyFill="1" applyAlignment="1">
      <alignment horizontal="left" vertical="center"/>
    </xf>
    <xf numFmtId="0" fontId="73" fillId="51" borderId="0" xfId="0" applyFont="1" applyFill="1" applyAlignment="1">
      <alignment horizontal="left" vertical="center"/>
    </xf>
    <xf numFmtId="0" fontId="177" fillId="51" borderId="0" xfId="0" applyFont="1" applyFill="1" applyAlignment="1">
      <alignment horizontal="left" vertical="center"/>
    </xf>
    <xf numFmtId="0" fontId="174" fillId="51" borderId="0" xfId="0" applyFont="1" applyFill="1" applyAlignment="1"/>
    <xf numFmtId="0" fontId="5" fillId="51" borderId="26" xfId="0" applyFont="1" applyFill="1" applyBorder="1" applyAlignment="1">
      <alignment horizontal="center" vertical="center" wrapText="1"/>
    </xf>
    <xf numFmtId="0" fontId="5" fillId="51" borderId="0" xfId="0" applyFont="1" applyFill="1" applyBorder="1" applyAlignment="1">
      <alignment horizontal="center" vertical="center" wrapText="1"/>
    </xf>
    <xf numFmtId="0" fontId="5" fillId="51" borderId="36" xfId="0" applyFont="1" applyFill="1" applyBorder="1" applyAlignment="1">
      <alignment horizontal="center" vertical="center" wrapText="1"/>
    </xf>
    <xf numFmtId="0" fontId="5" fillId="51" borderId="40" xfId="0" applyFont="1" applyFill="1" applyBorder="1" applyAlignment="1">
      <alignment horizontal="center" vertical="center" wrapText="1"/>
    </xf>
    <xf numFmtId="0" fontId="174" fillId="0" borderId="0" xfId="0" applyFont="1" applyAlignment="1">
      <alignment horizontal="left" vertical="center"/>
    </xf>
    <xf numFmtId="0" fontId="9" fillId="0" borderId="0" xfId="0" applyFont="1" applyAlignment="1">
      <alignment horizontal="left" vertical="center"/>
    </xf>
    <xf numFmtId="0" fontId="37" fillId="0" borderId="0" xfId="0" applyFont="1" applyBorder="1" applyAlignment="1">
      <alignment horizontal="left"/>
    </xf>
    <xf numFmtId="0" fontId="172" fillId="0" borderId="0" xfId="0" applyFont="1" applyBorder="1" applyAlignment="1">
      <alignment horizontal="left"/>
    </xf>
    <xf numFmtId="0" fontId="5" fillId="0" borderId="50"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50" xfId="0" applyFont="1" applyBorder="1" applyAlignment="1">
      <alignment horizontal="center" vertical="center" wrapText="1"/>
    </xf>
    <xf numFmtId="0" fontId="5" fillId="0" borderId="19" xfId="0" applyFont="1" applyBorder="1" applyAlignment="1">
      <alignment horizontal="center" vertical="center"/>
    </xf>
    <xf numFmtId="0" fontId="14" fillId="0" borderId="0" xfId="0" applyFont="1" applyAlignment="1">
      <alignment vertical="center"/>
    </xf>
    <xf numFmtId="0" fontId="5" fillId="0" borderId="46" xfId="0" applyFont="1" applyBorder="1" applyAlignment="1">
      <alignment horizontal="center" vertical="center" wrapText="1"/>
    </xf>
    <xf numFmtId="0" fontId="5" fillId="0" borderId="61" xfId="0" applyFont="1" applyBorder="1" applyAlignment="1">
      <alignment horizontal="center" vertical="center" wrapText="1"/>
    </xf>
    <xf numFmtId="0" fontId="73" fillId="0" borderId="0" xfId="0" applyFont="1" applyAlignment="1">
      <alignment horizontal="left" vertical="center"/>
    </xf>
    <xf numFmtId="0" fontId="177" fillId="0" borderId="0" xfId="0" applyFont="1" applyAlignment="1">
      <alignment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36" fillId="0" borderId="0" xfId="0" applyFont="1" applyBorder="1" applyAlignment="1">
      <alignment horizontal="left"/>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70" fillId="0" borderId="0" xfId="0" applyFont="1" applyAlignment="1">
      <alignment wrapText="1"/>
    </xf>
    <xf numFmtId="0" fontId="5" fillId="0" borderId="15" xfId="0" applyFont="1" applyBorder="1" applyAlignment="1">
      <alignment horizontal="center"/>
    </xf>
    <xf numFmtId="0" fontId="5" fillId="0" borderId="11" xfId="0" applyFont="1" applyBorder="1" applyAlignment="1">
      <alignment horizontal="center"/>
    </xf>
    <xf numFmtId="0" fontId="171" fillId="0" borderId="29" xfId="0" applyFont="1" applyBorder="1" applyAlignment="1">
      <alignment horizontal="center" vertical="top"/>
    </xf>
    <xf numFmtId="0" fontId="188" fillId="0" borderId="31" xfId="0"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xf>
    <xf numFmtId="0" fontId="5" fillId="0" borderId="38" xfId="0" applyFont="1" applyBorder="1" applyAlignment="1">
      <alignment horizontal="center" vertical="center"/>
    </xf>
    <xf numFmtId="0" fontId="5" fillId="0" borderId="48" xfId="0" applyFont="1" applyBorder="1" applyAlignment="1">
      <alignment horizontal="center" vertical="center"/>
    </xf>
    <xf numFmtId="0" fontId="171" fillId="0" borderId="23" xfId="0" applyFont="1" applyBorder="1" applyAlignment="1">
      <alignment horizontal="center" vertical="top"/>
    </xf>
    <xf numFmtId="0" fontId="188" fillId="0" borderId="0" xfId="0" applyFont="1" applyBorder="1" applyAlignment="1">
      <alignment horizontal="center" vertical="top"/>
    </xf>
    <xf numFmtId="0" fontId="188" fillId="0" borderId="8" xfId="0" applyFont="1" applyBorder="1" applyAlignment="1">
      <alignment horizontal="center" vertical="top"/>
    </xf>
    <xf numFmtId="0" fontId="174" fillId="0" borderId="31" xfId="0" applyFont="1" applyBorder="1" applyAlignment="1">
      <alignment vertical="center"/>
    </xf>
    <xf numFmtId="0" fontId="177" fillId="0" borderId="31" xfId="220" applyFont="1" applyBorder="1" applyAlignment="1">
      <alignment vertical="center"/>
    </xf>
    <xf numFmtId="0" fontId="22" fillId="0" borderId="0" xfId="220" applyFont="1" applyAlignment="1">
      <alignment vertical="center"/>
    </xf>
    <xf numFmtId="0" fontId="36" fillId="0" borderId="0" xfId="220" applyFont="1" applyAlignment="1"/>
    <xf numFmtId="0" fontId="73" fillId="0" borderId="18" xfId="0" applyFont="1" applyBorder="1" applyAlignment="1">
      <alignment horizontal="center" vertical="center" wrapText="1"/>
    </xf>
    <xf numFmtId="0" fontId="73" fillId="0" borderId="17" xfId="0" applyFont="1" applyBorder="1" applyAlignment="1">
      <alignment horizontal="center" vertical="center" wrapText="1"/>
    </xf>
    <xf numFmtId="0" fontId="5" fillId="0" borderId="11" xfId="220" applyFont="1" applyBorder="1" applyAlignment="1">
      <alignment horizontal="center" vertical="center" wrapText="1"/>
    </xf>
    <xf numFmtId="0" fontId="73" fillId="0" borderId="0" xfId="0" applyFont="1" applyAlignment="1">
      <alignment horizontal="center" vertical="center" wrapText="1"/>
    </xf>
    <xf numFmtId="0" fontId="5" fillId="0" borderId="16" xfId="220" applyFont="1" applyBorder="1" applyAlignment="1">
      <alignment horizontal="center" vertical="center" wrapText="1"/>
    </xf>
    <xf numFmtId="0" fontId="73" fillId="0" borderId="39" xfId="0" applyFont="1" applyBorder="1" applyAlignment="1">
      <alignment horizontal="center" vertical="center"/>
    </xf>
    <xf numFmtId="0" fontId="40" fillId="0" borderId="15" xfId="220" applyFont="1" applyFill="1" applyBorder="1" applyAlignment="1">
      <alignment horizontal="center" vertical="center" wrapText="1"/>
    </xf>
    <xf numFmtId="0" fontId="35" fillId="24" borderId="0" xfId="216" applyFont="1" applyFill="1" applyBorder="1" applyAlignment="1">
      <alignment horizontal="left" vertical="top" wrapText="1"/>
    </xf>
    <xf numFmtId="0" fontId="181" fillId="24" borderId="0" xfId="216" applyFont="1" applyFill="1" applyAlignment="1">
      <alignment horizontal="left" vertical="center" wrapText="1"/>
    </xf>
    <xf numFmtId="0" fontId="177" fillId="0" borderId="31" xfId="220" applyFont="1" applyBorder="1" applyAlignment="1"/>
    <xf numFmtId="0" fontId="22" fillId="0" borderId="0" xfId="220" applyFont="1" applyAlignment="1"/>
    <xf numFmtId="0" fontId="5" fillId="0" borderId="47" xfId="0" applyFont="1" applyBorder="1" applyAlignment="1">
      <alignment horizontal="center" vertical="center" wrapText="1"/>
    </xf>
    <xf numFmtId="0" fontId="5" fillId="0" borderId="64" xfId="0" applyFont="1" applyBorder="1" applyAlignment="1">
      <alignment horizontal="center" vertical="center"/>
    </xf>
    <xf numFmtId="0" fontId="5" fillId="0" borderId="41" xfId="0" applyFont="1" applyBorder="1" applyAlignment="1">
      <alignment horizontal="center" vertical="center"/>
    </xf>
    <xf numFmtId="0" fontId="207" fillId="0" borderId="0" xfId="0" applyFont="1"/>
    <xf numFmtId="0" fontId="9" fillId="0" borderId="0" xfId="0" applyFont="1"/>
    <xf numFmtId="0" fontId="172" fillId="0" borderId="0" xfId="0" applyFont="1" applyAlignment="1">
      <alignment horizontal="left" wrapText="1"/>
    </xf>
    <xf numFmtId="0" fontId="36" fillId="0" borderId="0" xfId="0" applyFont="1" applyAlignment="1">
      <alignment horizontal="left"/>
    </xf>
    <xf numFmtId="0" fontId="5" fillId="0" borderId="65" xfId="0" applyFont="1" applyBorder="1" applyAlignment="1">
      <alignment horizontal="center" vertical="center" wrapText="1"/>
    </xf>
    <xf numFmtId="0" fontId="5" fillId="0" borderId="66" xfId="0" applyFont="1" applyBorder="1" applyAlignment="1">
      <alignment horizontal="center" vertical="center"/>
    </xf>
    <xf numFmtId="0" fontId="207" fillId="0" borderId="0" xfId="0" applyFont="1" applyAlignment="1">
      <alignment horizontal="left" vertical="center"/>
    </xf>
    <xf numFmtId="165" fontId="5" fillId="0" borderId="0" xfId="220" applyNumberFormat="1" applyFont="1" applyFill="1" applyBorder="1" applyAlignment="1">
      <alignment horizontal="center"/>
    </xf>
    <xf numFmtId="0" fontId="36" fillId="0" borderId="0" xfId="220" applyFont="1" applyBorder="1" applyAlignment="1"/>
    <xf numFmtId="0" fontId="5" fillId="0" borderId="11" xfId="220" applyFont="1" applyFill="1" applyBorder="1" applyAlignment="1">
      <alignment horizontal="center"/>
    </xf>
    <xf numFmtId="165" fontId="188" fillId="0" borderId="0" xfId="220" applyNumberFormat="1" applyFont="1" applyFill="1" applyBorder="1" applyAlignment="1">
      <alignment horizontal="center"/>
    </xf>
    <xf numFmtId="0" fontId="171" fillId="0" borderId="0" xfId="220" applyFont="1" applyFill="1" applyBorder="1" applyAlignment="1">
      <alignment horizontal="center"/>
    </xf>
    <xf numFmtId="0" fontId="14" fillId="0" borderId="0" xfId="220" applyFont="1"/>
    <xf numFmtId="0" fontId="9" fillId="0" borderId="0" xfId="220" applyFont="1"/>
    <xf numFmtId="0" fontId="5" fillId="0" borderId="29" xfId="220" applyFont="1" applyFill="1" applyBorder="1" applyAlignment="1">
      <alignment horizontal="center" vertical="center" wrapText="1"/>
    </xf>
    <xf numFmtId="0" fontId="176" fillId="0" borderId="0" xfId="220" applyFont="1"/>
    <xf numFmtId="0" fontId="192" fillId="0" borderId="0" xfId="220" applyFont="1" applyAlignment="1"/>
    <xf numFmtId="0" fontId="188" fillId="0" borderId="0" xfId="220" applyFont="1" applyFill="1" applyBorder="1" applyAlignment="1">
      <alignment horizontal="center"/>
    </xf>
    <xf numFmtId="0" fontId="192" fillId="0" borderId="0" xfId="220" applyFont="1"/>
    <xf numFmtId="0" fontId="5" fillId="0" borderId="0" xfId="220" applyFont="1" applyFill="1" applyBorder="1" applyAlignment="1">
      <alignment horizontal="center"/>
    </xf>
    <xf numFmtId="0" fontId="176" fillId="0" borderId="0" xfId="220" applyFont="1" applyAlignment="1"/>
    <xf numFmtId="0" fontId="36" fillId="0" borderId="0" xfId="220" applyFont="1" applyBorder="1"/>
    <xf numFmtId="0" fontId="176" fillId="0" borderId="31" xfId="220" applyFont="1" applyBorder="1" applyAlignment="1"/>
    <xf numFmtId="165" fontId="171" fillId="0" borderId="0" xfId="220" applyNumberFormat="1" applyFont="1" applyFill="1" applyBorder="1" applyAlignment="1">
      <alignment horizontal="center"/>
    </xf>
    <xf numFmtId="0" fontId="47" fillId="0" borderId="0" xfId="0" applyFont="1" applyAlignment="1">
      <alignment horizontal="left" vertical="center"/>
    </xf>
    <xf numFmtId="0" fontId="48" fillId="0" borderId="0" xfId="0" applyFont="1" applyAlignment="1">
      <alignment horizontal="left" vertical="center"/>
    </xf>
    <xf numFmtId="0" fontId="14" fillId="0" borderId="0" xfId="220" applyFont="1" applyAlignment="1"/>
    <xf numFmtId="0" fontId="208" fillId="0" borderId="0" xfId="0" applyFont="1"/>
    <xf numFmtId="0" fontId="36" fillId="0" borderId="0" xfId="220" applyFont="1" applyBorder="1" applyAlignment="1">
      <alignment horizontal="justify" wrapText="1"/>
    </xf>
    <xf numFmtId="0" fontId="73" fillId="0" borderId="0" xfId="0" applyFont="1" applyAlignment="1">
      <alignment horizontal="justify" wrapText="1"/>
    </xf>
    <xf numFmtId="0" fontId="172" fillId="0" borderId="0" xfId="220" applyFont="1" applyAlignment="1">
      <alignment horizontal="justify" wrapText="1"/>
    </xf>
    <xf numFmtId="0" fontId="176" fillId="0" borderId="0" xfId="220" applyFont="1" applyAlignment="1">
      <alignment vertical="center"/>
    </xf>
    <xf numFmtId="0" fontId="36" fillId="0" borderId="0" xfId="0" applyFont="1" applyAlignment="1">
      <alignment horizontal="justify" wrapText="1"/>
    </xf>
    <xf numFmtId="0" fontId="73" fillId="0" borderId="67" xfId="0" applyFont="1" applyBorder="1" applyAlignment="1">
      <alignment vertical="center"/>
    </xf>
    <xf numFmtId="0" fontId="73" fillId="0" borderId="20" xfId="0" applyFont="1" applyBorder="1" applyAlignment="1">
      <alignment vertical="center"/>
    </xf>
    <xf numFmtId="0" fontId="73" fillId="0" borderId="0" xfId="0" applyFont="1" applyBorder="1" applyAlignment="1">
      <alignment vertical="center"/>
    </xf>
    <xf numFmtId="0" fontId="73" fillId="0" borderId="31" xfId="0" applyFont="1" applyBorder="1" applyAlignment="1">
      <alignment vertical="center"/>
    </xf>
    <xf numFmtId="0" fontId="73" fillId="0" borderId="65" xfId="0" applyFont="1" applyBorder="1" applyAlignment="1">
      <alignment vertical="center"/>
    </xf>
    <xf numFmtId="0" fontId="5" fillId="0" borderId="68" xfId="0" applyFont="1" applyBorder="1" applyAlignment="1">
      <alignment horizontal="center" vertical="center"/>
    </xf>
    <xf numFmtId="0" fontId="5" fillId="0" borderId="55" xfId="0" applyFont="1" applyBorder="1" applyAlignment="1">
      <alignment horizontal="center" vertical="center"/>
    </xf>
    <xf numFmtId="0" fontId="36" fillId="0" borderId="0" xfId="0" applyFont="1" applyAlignment="1">
      <alignment horizontal="left" wrapText="1"/>
    </xf>
    <xf numFmtId="0" fontId="73" fillId="0" borderId="0" xfId="0" applyFont="1" applyAlignment="1">
      <alignment horizontal="left" wrapText="1"/>
    </xf>
    <xf numFmtId="0" fontId="73" fillId="0" borderId="16" xfId="0" applyFont="1" applyBorder="1" applyAlignment="1"/>
    <xf numFmtId="0" fontId="73" fillId="0" borderId="0" xfId="0" applyFont="1" applyBorder="1" applyAlignment="1"/>
    <xf numFmtId="0" fontId="73" fillId="0" borderId="8" xfId="0" applyFont="1" applyBorder="1" applyAlignment="1"/>
    <xf numFmtId="0" fontId="73" fillId="0" borderId="31" xfId="0" applyFont="1" applyBorder="1" applyAlignment="1"/>
    <xf numFmtId="0" fontId="73" fillId="0" borderId="39" xfId="0" applyFont="1" applyBorder="1" applyAlignment="1"/>
    <xf numFmtId="0" fontId="112" fillId="0" borderId="0" xfId="0" applyFont="1"/>
    <xf numFmtId="0" fontId="209" fillId="0" borderId="0" xfId="0" applyFont="1"/>
    <xf numFmtId="0" fontId="73" fillId="0" borderId="0" xfId="0" applyFont="1"/>
    <xf numFmtId="0" fontId="178" fillId="0" borderId="0" xfId="162" applyFont="1" applyAlignment="1" applyProtection="1"/>
    <xf numFmtId="0" fontId="195" fillId="0" borderId="0" xfId="162" applyFont="1" applyAlignment="1" applyProtection="1"/>
    <xf numFmtId="0" fontId="5" fillId="0" borderId="11"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2" fontId="40" fillId="0" borderId="12" xfId="0" applyNumberFormat="1" applyFont="1" applyBorder="1" applyAlignment="1">
      <alignment horizontal="center" vertical="center" wrapText="1"/>
    </xf>
    <xf numFmtId="2" fontId="40" fillId="0" borderId="18" xfId="0" applyNumberFormat="1" applyFont="1" applyBorder="1" applyAlignment="1">
      <alignment horizontal="center" vertical="center" wrapText="1"/>
    </xf>
    <xf numFmtId="2" fontId="40" fillId="0" borderId="17" xfId="0" applyNumberFormat="1" applyFont="1" applyBorder="1" applyAlignment="1">
      <alignment horizontal="center" vertical="center" wrapText="1"/>
    </xf>
    <xf numFmtId="0" fontId="5" fillId="0" borderId="15" xfId="222" applyFont="1" applyBorder="1" applyAlignment="1">
      <alignment horizontal="center"/>
    </xf>
    <xf numFmtId="0" fontId="5" fillId="0" borderId="11" xfId="222" applyFont="1" applyBorder="1" applyAlignment="1">
      <alignment horizontal="center"/>
    </xf>
    <xf numFmtId="0" fontId="171" fillId="0" borderId="29" xfId="222" applyFont="1" applyBorder="1" applyAlignment="1">
      <alignment horizontal="center"/>
    </xf>
    <xf numFmtId="0" fontId="188" fillId="0" borderId="31" xfId="222" applyFont="1" applyBorder="1" applyAlignment="1">
      <alignment horizontal="center"/>
    </xf>
    <xf numFmtId="0" fontId="161" fillId="0" borderId="0" xfId="222" applyFont="1" applyAlignment="1">
      <alignment wrapText="1"/>
    </xf>
    <xf numFmtId="0" fontId="153" fillId="0" borderId="0" xfId="0" applyFont="1" applyAlignment="1">
      <alignment wrapText="1"/>
    </xf>
    <xf numFmtId="0" fontId="5" fillId="0" borderId="15" xfId="222" applyFont="1" applyBorder="1" applyAlignment="1">
      <alignment horizontal="center" vertical="center" wrapText="1"/>
    </xf>
    <xf numFmtId="0" fontId="73" fillId="0" borderId="11"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9" xfId="0" applyFont="1" applyBorder="1" applyAlignment="1">
      <alignment horizontal="center" vertical="center" wrapText="1"/>
    </xf>
    <xf numFmtId="0" fontId="173" fillId="0" borderId="0" xfId="0" applyFont="1" applyAlignment="1">
      <alignment wrapText="1"/>
    </xf>
    <xf numFmtId="0" fontId="171" fillId="0" borderId="3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31" xfId="0" applyFont="1" applyBorder="1" applyAlignment="1">
      <alignment horizontal="center" vertical="center"/>
    </xf>
    <xf numFmtId="0" fontId="177" fillId="0" borderId="31" xfId="222" applyFont="1" applyBorder="1" applyAlignment="1">
      <alignment vertical="center"/>
    </xf>
    <xf numFmtId="0" fontId="172" fillId="0" borderId="0" xfId="0" applyFont="1" applyAlignment="1">
      <alignment vertical="top" wrapText="1"/>
    </xf>
    <xf numFmtId="0" fontId="174" fillId="0" borderId="0" xfId="0" applyFont="1" applyAlignment="1">
      <alignment vertical="top" wrapText="1"/>
    </xf>
    <xf numFmtId="0" fontId="157" fillId="0" borderId="0" xfId="0" applyFont="1" applyAlignment="1">
      <alignment horizontal="left" wrapText="1"/>
    </xf>
    <xf numFmtId="0" fontId="5" fillId="0" borderId="17" xfId="220" applyFont="1" applyFill="1" applyBorder="1" applyAlignment="1">
      <alignment horizontal="center" vertical="center" wrapText="1"/>
    </xf>
    <xf numFmtId="0" fontId="176" fillId="0" borderId="31" xfId="220" applyFont="1" applyBorder="1" applyAlignment="1">
      <alignment horizontal="left"/>
    </xf>
    <xf numFmtId="0" fontId="172" fillId="0" borderId="0" xfId="220" applyFont="1" applyAlignment="1"/>
    <xf numFmtId="0" fontId="26" fillId="0" borderId="0" xfId="0" applyFont="1" applyAlignment="1"/>
    <xf numFmtId="0" fontId="5" fillId="0" borderId="16" xfId="0" applyFont="1" applyBorder="1"/>
    <xf numFmtId="0" fontId="5" fillId="0" borderId="0" xfId="0" applyFont="1"/>
    <xf numFmtId="0" fontId="5" fillId="0" borderId="8" xfId="0" applyFont="1" applyBorder="1"/>
    <xf numFmtId="0" fontId="5" fillId="0" borderId="31" xfId="0" applyFont="1" applyBorder="1"/>
    <xf numFmtId="0" fontId="5" fillId="0" borderId="39" xfId="0" applyFont="1" applyBorder="1"/>
    <xf numFmtId="0" fontId="172" fillId="0" borderId="0" xfId="0" applyFont="1" applyAlignment="1"/>
    <xf numFmtId="0" fontId="36" fillId="0" borderId="0" xfId="0" applyFont="1" applyBorder="1" applyAlignment="1"/>
    <xf numFmtId="0" fontId="73" fillId="0" borderId="11" xfId="0" applyFont="1" applyBorder="1" applyAlignment="1">
      <alignment horizontal="center" vertical="center"/>
    </xf>
    <xf numFmtId="0" fontId="35" fillId="0" borderId="0" xfId="220" applyFont="1" applyAlignment="1">
      <alignment horizontal="left" vertical="center"/>
    </xf>
    <xf numFmtId="0" fontId="181" fillId="0" borderId="0" xfId="220" applyFont="1" applyAlignment="1">
      <alignment horizontal="left" vertical="center"/>
    </xf>
    <xf numFmtId="0" fontId="176" fillId="0" borderId="0" xfId="220" applyFont="1" applyAlignment="1">
      <alignment horizontal="left" vertical="center"/>
    </xf>
    <xf numFmtId="0" fontId="5" fillId="0" borderId="12" xfId="220" applyFont="1" applyFill="1" applyBorder="1" applyAlignment="1">
      <alignment horizontal="center" vertical="top" wrapText="1"/>
    </xf>
    <xf numFmtId="0" fontId="5" fillId="0" borderId="18" xfId="220" applyFont="1" applyFill="1" applyBorder="1" applyAlignment="1">
      <alignment horizontal="center" vertical="top" wrapText="1"/>
    </xf>
    <xf numFmtId="0" fontId="73" fillId="0" borderId="21" xfId="0" applyFont="1" applyBorder="1"/>
    <xf numFmtId="0" fontId="73" fillId="0" borderId="14" xfId="0" applyFont="1" applyBorder="1"/>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6" xfId="0" applyFont="1" applyBorder="1" applyAlignment="1">
      <alignment horizontal="center"/>
    </xf>
    <xf numFmtId="0" fontId="171" fillId="0" borderId="0" xfId="0" applyFont="1" applyBorder="1" applyAlignment="1">
      <alignment horizontal="center" vertical="top"/>
    </xf>
    <xf numFmtId="0" fontId="35" fillId="0" borderId="0" xfId="0" applyNumberFormat="1" applyFont="1" applyAlignment="1">
      <alignment horizontal="left" vertical="center"/>
    </xf>
    <xf numFmtId="0" fontId="181" fillId="0" borderId="0" xfId="0" applyNumberFormat="1" applyFont="1" applyAlignment="1">
      <alignment horizontal="left" vertical="center"/>
    </xf>
    <xf numFmtId="0" fontId="5" fillId="0" borderId="69" xfId="0" applyFont="1" applyBorder="1" applyAlignment="1">
      <alignment horizontal="center" vertical="center" wrapText="1"/>
    </xf>
    <xf numFmtId="0" fontId="40" fillId="0" borderId="26" xfId="0" applyFont="1" applyBorder="1" applyAlignment="1">
      <alignment horizontal="center" vertical="center" wrapText="1"/>
    </xf>
    <xf numFmtId="0" fontId="172" fillId="0" borderId="0" xfId="0" applyFont="1" applyBorder="1" applyAlignment="1">
      <alignment horizontal="justify" wrapText="1"/>
    </xf>
    <xf numFmtId="0" fontId="172" fillId="0" borderId="0" xfId="0" applyFont="1" applyBorder="1" applyAlignment="1">
      <alignment horizontal="justify"/>
    </xf>
    <xf numFmtId="0" fontId="157" fillId="0" borderId="0" xfId="220" applyFont="1" applyAlignment="1"/>
    <xf numFmtId="0" fontId="157" fillId="0" borderId="0" xfId="220" applyFont="1" applyAlignment="1">
      <alignment wrapText="1"/>
    </xf>
    <xf numFmtId="0" fontId="14" fillId="0" borderId="0" xfId="220" applyFont="1" applyAlignment="1">
      <alignment horizontal="left"/>
    </xf>
    <xf numFmtId="0" fontId="73" fillId="0" borderId="29" xfId="0" applyFont="1" applyBorder="1" applyAlignment="1"/>
    <xf numFmtId="0" fontId="36" fillId="0" borderId="0" xfId="0" applyFont="1" applyBorder="1" applyAlignment="1">
      <alignment horizontal="left" wrapText="1"/>
    </xf>
    <xf numFmtId="0" fontId="5" fillId="0" borderId="23" xfId="220" applyFont="1" applyFill="1" applyBorder="1" applyAlignment="1"/>
    <xf numFmtId="0" fontId="5" fillId="0" borderId="29" xfId="220" applyFont="1" applyFill="1" applyBorder="1" applyAlignment="1"/>
    <xf numFmtId="0" fontId="172" fillId="0" borderId="0" xfId="0" applyFont="1" applyFill="1" applyAlignment="1">
      <alignment horizontal="left" vertical="center"/>
    </xf>
    <xf numFmtId="0" fontId="37" fillId="0" borderId="0" xfId="0" applyFont="1" applyFill="1" applyAlignment="1">
      <alignment horizontal="left" vertical="center"/>
    </xf>
    <xf numFmtId="0" fontId="36" fillId="0" borderId="0" xfId="0" applyFont="1" applyFill="1" applyAlignment="1">
      <alignment vertical="center"/>
    </xf>
    <xf numFmtId="0" fontId="73" fillId="0" borderId="21" xfId="0" applyFont="1" applyBorder="1" applyAlignment="1"/>
    <xf numFmtId="0" fontId="73" fillId="0" borderId="14" xfId="0" applyFont="1" applyBorder="1" applyAlignment="1"/>
    <xf numFmtId="0" fontId="5" fillId="0" borderId="19" xfId="220" applyFont="1" applyBorder="1" applyAlignment="1">
      <alignment horizontal="center" vertical="center" wrapText="1"/>
    </xf>
    <xf numFmtId="0" fontId="73" fillId="0" borderId="23" xfId="0" applyFont="1" applyBorder="1" applyAlignment="1">
      <alignment vertical="center"/>
    </xf>
    <xf numFmtId="0" fontId="73" fillId="0" borderId="29" xfId="0" applyFont="1" applyBorder="1" applyAlignment="1">
      <alignment vertical="center"/>
    </xf>
    <xf numFmtId="0" fontId="73" fillId="0" borderId="12" xfId="0" applyFont="1" applyBorder="1" applyAlignment="1">
      <alignment wrapText="1"/>
    </xf>
    <xf numFmtId="0" fontId="73" fillId="0" borderId="29" xfId="0" applyFont="1" applyBorder="1" applyAlignment="1">
      <alignment wrapText="1"/>
    </xf>
    <xf numFmtId="0" fontId="192" fillId="0" borderId="31" xfId="220" applyFont="1" applyBorder="1" applyAlignment="1"/>
    <xf numFmtId="0" fontId="174" fillId="0" borderId="31" xfId="0" applyFont="1" applyBorder="1" applyAlignment="1"/>
    <xf numFmtId="0" fontId="205" fillId="0" borderId="0" xfId="220" applyFont="1" applyAlignment="1">
      <alignment vertical="center"/>
    </xf>
    <xf numFmtId="0" fontId="181" fillId="0" borderId="0" xfId="220" applyFont="1" applyAlignment="1">
      <alignment vertical="center"/>
    </xf>
    <xf numFmtId="0" fontId="210" fillId="0" borderId="0" xfId="162" applyFont="1" applyAlignment="1" applyProtection="1">
      <alignment horizontal="left" vertical="center"/>
    </xf>
    <xf numFmtId="0" fontId="195" fillId="0" borderId="0" xfId="162" applyFont="1" applyAlignment="1" applyProtection="1">
      <alignment horizontal="left" vertical="center"/>
    </xf>
    <xf numFmtId="0" fontId="192" fillId="0" borderId="0" xfId="220" applyFont="1" applyAlignment="1">
      <alignment vertical="center"/>
    </xf>
    <xf numFmtId="0" fontId="3" fillId="0" borderId="0" xfId="162" applyAlignment="1" applyProtection="1"/>
    <xf numFmtId="0" fontId="178" fillId="0" borderId="0" xfId="162" applyFont="1" applyBorder="1" applyAlignment="1" applyProtection="1">
      <alignment horizontal="left" vertical="center"/>
    </xf>
    <xf numFmtId="0" fontId="178" fillId="0" borderId="0" xfId="162" applyFont="1" applyBorder="1" applyAlignment="1" applyProtection="1"/>
    <xf numFmtId="0" fontId="3" fillId="0" borderId="0" xfId="162" applyAlignment="1" applyProtection="1">
      <alignment horizontal="center" vertical="center"/>
    </xf>
    <xf numFmtId="0" fontId="0" fillId="0" borderId="0" xfId="0" applyAlignment="1">
      <alignment horizontal="center"/>
    </xf>
    <xf numFmtId="0" fontId="178" fillId="0" borderId="31" xfId="162" applyFont="1" applyBorder="1" applyAlignment="1" applyProtection="1">
      <alignment horizontal="center" vertical="center"/>
    </xf>
    <xf numFmtId="0" fontId="174" fillId="0" borderId="31" xfId="0" applyFont="1" applyBorder="1" applyAlignment="1">
      <alignment horizontal="center"/>
    </xf>
    <xf numFmtId="0" fontId="36" fillId="0" borderId="0" xfId="220" applyNumberFormat="1" applyFont="1" applyBorder="1" applyAlignment="1">
      <alignment horizontal="left" wrapText="1"/>
    </xf>
    <xf numFmtId="0" fontId="172" fillId="0" borderId="0" xfId="220" applyFont="1" applyAlignment="1">
      <alignment horizontal="left" wrapText="1"/>
    </xf>
    <xf numFmtId="0" fontId="172" fillId="0" borderId="0" xfId="220" applyFont="1" applyAlignment="1">
      <alignment wrapText="1"/>
    </xf>
    <xf numFmtId="0" fontId="5" fillId="51" borderId="19" xfId="220" applyFont="1" applyFill="1" applyBorder="1" applyAlignment="1">
      <alignment horizontal="center" vertical="center" wrapText="1"/>
    </xf>
    <xf numFmtId="0" fontId="73" fillId="51" borderId="21" xfId="0" applyFont="1" applyFill="1" applyBorder="1" applyAlignment="1">
      <alignment horizontal="center" vertical="center"/>
    </xf>
    <xf numFmtId="0" fontId="73" fillId="51" borderId="14" xfId="0" applyFont="1" applyFill="1" applyBorder="1" applyAlignment="1">
      <alignment horizontal="center" vertical="center"/>
    </xf>
    <xf numFmtId="0" fontId="36" fillId="51" borderId="0" xfId="0" applyFont="1" applyFill="1" applyAlignment="1"/>
    <xf numFmtId="0" fontId="3" fillId="51" borderId="0" xfId="162" applyFont="1" applyFill="1" applyAlignment="1" applyProtection="1">
      <alignment horizontal="left" vertical="center"/>
    </xf>
    <xf numFmtId="0" fontId="3" fillId="51" borderId="0" xfId="162" applyFont="1" applyFill="1" applyAlignment="1" applyProtection="1"/>
    <xf numFmtId="0" fontId="178" fillId="51" borderId="31" xfId="162" applyFont="1" applyFill="1" applyBorder="1" applyAlignment="1" applyProtection="1">
      <alignment horizontal="left" vertical="center"/>
    </xf>
    <xf numFmtId="0" fontId="179" fillId="51" borderId="31" xfId="0" applyFont="1" applyFill="1" applyBorder="1" applyAlignment="1"/>
    <xf numFmtId="0" fontId="5" fillId="51" borderId="21" xfId="0" applyFont="1" applyFill="1" applyBorder="1" applyAlignment="1">
      <alignment horizontal="center" vertical="center"/>
    </xf>
    <xf numFmtId="0" fontId="5" fillId="51" borderId="23" xfId="0" applyFont="1" applyFill="1" applyBorder="1" applyAlignment="1">
      <alignment horizontal="center" vertical="center" wrapText="1"/>
    </xf>
    <xf numFmtId="0" fontId="73" fillId="51" borderId="29" xfId="0" applyFont="1" applyFill="1" applyBorder="1" applyAlignment="1">
      <alignment horizontal="center" vertical="center" wrapText="1"/>
    </xf>
    <xf numFmtId="0" fontId="5" fillId="51" borderId="12" xfId="220" applyFont="1" applyFill="1" applyBorder="1" applyAlignment="1">
      <alignment horizontal="center" vertical="center" wrapText="1"/>
    </xf>
    <xf numFmtId="0" fontId="73" fillId="51" borderId="17" xfId="0" applyFont="1" applyFill="1" applyBorder="1" applyAlignment="1">
      <alignment wrapText="1"/>
    </xf>
    <xf numFmtId="0" fontId="5" fillId="51" borderId="21" xfId="220" applyFont="1" applyFill="1" applyBorder="1" applyAlignment="1">
      <alignment horizontal="center" vertical="center" wrapText="1"/>
    </xf>
    <xf numFmtId="0" fontId="5" fillId="51" borderId="11" xfId="220" applyFont="1" applyFill="1" applyBorder="1" applyAlignment="1">
      <alignment horizontal="center" vertical="center" wrapText="1"/>
    </xf>
    <xf numFmtId="0" fontId="5" fillId="51" borderId="16" xfId="220" applyFont="1" applyFill="1" applyBorder="1" applyAlignment="1">
      <alignment horizontal="center" vertical="center" wrapText="1"/>
    </xf>
    <xf numFmtId="0" fontId="5" fillId="51" borderId="0" xfId="220" applyFont="1" applyFill="1" applyBorder="1" applyAlignment="1">
      <alignment horizontal="center" vertical="center" wrapText="1"/>
    </xf>
    <xf numFmtId="0" fontId="5" fillId="51" borderId="8" xfId="220" applyFont="1" applyFill="1" applyBorder="1" applyAlignment="1">
      <alignment horizontal="center" vertical="center" wrapText="1"/>
    </xf>
    <xf numFmtId="0" fontId="73" fillId="51" borderId="31" xfId="0" applyFont="1" applyFill="1" applyBorder="1" applyAlignment="1">
      <alignment horizontal="center" vertical="center" wrapText="1"/>
    </xf>
    <xf numFmtId="0" fontId="73" fillId="51" borderId="39" xfId="0" applyFont="1" applyFill="1" applyBorder="1" applyAlignment="1">
      <alignment horizontal="center" vertical="center" wrapText="1"/>
    </xf>
    <xf numFmtId="0" fontId="37" fillId="0" borderId="0" xfId="0" applyFont="1" applyBorder="1" applyAlignment="1">
      <alignment horizontal="left" wrapText="1"/>
    </xf>
    <xf numFmtId="164" fontId="211" fillId="0" borderId="0" xfId="0" applyNumberFormat="1" applyFont="1" applyBorder="1" applyAlignment="1">
      <alignment horizontal="justify" wrapText="1"/>
    </xf>
    <xf numFmtId="0" fontId="36" fillId="0" borderId="11" xfId="220" applyFont="1" applyFill="1" applyBorder="1" applyAlignment="1">
      <alignment horizontal="center" vertical="center" wrapText="1"/>
    </xf>
    <xf numFmtId="0" fontId="36" fillId="0" borderId="31" xfId="220" applyFont="1" applyFill="1" applyBorder="1" applyAlignment="1">
      <alignment horizontal="center" vertical="center" wrapText="1"/>
    </xf>
    <xf numFmtId="0" fontId="36" fillId="0" borderId="12" xfId="220" applyFont="1" applyFill="1" applyBorder="1" applyAlignment="1">
      <alignment horizontal="center" vertical="center" wrapText="1"/>
    </xf>
    <xf numFmtId="0" fontId="36" fillId="0" borderId="18" xfId="220" applyFont="1" applyFill="1" applyBorder="1" applyAlignment="1">
      <alignment horizontal="center" vertical="center" wrapText="1"/>
    </xf>
    <xf numFmtId="0" fontId="36" fillId="0" borderId="16" xfId="220" applyFont="1" applyFill="1" applyBorder="1" applyAlignment="1">
      <alignment horizontal="center" vertical="center" wrapText="1"/>
    </xf>
    <xf numFmtId="0" fontId="36" fillId="0" borderId="0" xfId="220" applyFont="1" applyFill="1" applyBorder="1" applyAlignment="1">
      <alignment horizontal="center" vertical="center" wrapText="1"/>
    </xf>
    <xf numFmtId="0" fontId="36" fillId="0" borderId="8" xfId="220" applyFont="1" applyFill="1" applyBorder="1" applyAlignment="1">
      <alignment horizontal="center" vertical="center" wrapText="1"/>
    </xf>
    <xf numFmtId="164" fontId="36" fillId="0" borderId="0" xfId="0" applyNumberFormat="1" applyFont="1" applyBorder="1" applyAlignment="1">
      <alignment horizontal="justify" wrapText="1"/>
    </xf>
    <xf numFmtId="0" fontId="35" fillId="0" borderId="0" xfId="220" applyFont="1"/>
    <xf numFmtId="0" fontId="181" fillId="0" borderId="0" xfId="220" applyFont="1"/>
    <xf numFmtId="0" fontId="70" fillId="0" borderId="0" xfId="0" applyFont="1" applyAlignment="1">
      <alignment horizontal="justify" wrapText="1"/>
    </xf>
    <xf numFmtId="0" fontId="36" fillId="0" borderId="36" xfId="220" applyFont="1" applyFill="1" applyBorder="1" applyAlignment="1">
      <alignment horizontal="center" vertical="center" wrapText="1"/>
    </xf>
    <xf numFmtId="0" fontId="36" fillId="0" borderId="44" xfId="220" applyFont="1" applyFill="1" applyBorder="1" applyAlignment="1">
      <alignment horizontal="center" vertical="center" wrapText="1"/>
    </xf>
    <xf numFmtId="164" fontId="172" fillId="0" borderId="0" xfId="0" applyNumberFormat="1" applyFont="1" applyBorder="1" applyAlignment="1">
      <alignment horizontal="justify" wrapText="1"/>
    </xf>
    <xf numFmtId="0" fontId="36" fillId="0" borderId="0" xfId="220" applyFont="1" applyFill="1" applyBorder="1" applyAlignment="1">
      <alignment horizontal="left" wrapText="1"/>
    </xf>
    <xf numFmtId="0" fontId="73" fillId="0" borderId="0" xfId="0" applyFont="1" applyAlignment="1">
      <alignment wrapText="1"/>
    </xf>
    <xf numFmtId="0" fontId="172" fillId="0" borderId="0" xfId="220" applyFont="1" applyFill="1" applyBorder="1" applyAlignment="1">
      <alignment horizontal="left" wrapText="1"/>
    </xf>
    <xf numFmtId="0" fontId="174" fillId="0" borderId="0" xfId="0" applyFont="1" applyAlignment="1">
      <alignment wrapText="1"/>
    </xf>
    <xf numFmtId="0" fontId="35" fillId="0" borderId="0" xfId="220" applyFont="1" applyAlignment="1">
      <alignment vertical="center"/>
    </xf>
    <xf numFmtId="0" fontId="22" fillId="0" borderId="16" xfId="220" applyFont="1" applyFill="1" applyBorder="1" applyAlignment="1">
      <alignment horizontal="center" vertical="center" wrapText="1"/>
    </xf>
    <xf numFmtId="0" fontId="22" fillId="0" borderId="0" xfId="220" applyFont="1" applyFill="1" applyBorder="1" applyAlignment="1">
      <alignment horizontal="center" vertical="center" wrapText="1"/>
    </xf>
    <xf numFmtId="0" fontId="22" fillId="0" borderId="8" xfId="220" applyFont="1" applyFill="1" applyBorder="1" applyAlignment="1">
      <alignment horizontal="center" vertical="center" wrapText="1"/>
    </xf>
    <xf numFmtId="0" fontId="14" fillId="0" borderId="0" xfId="220" applyFont="1" applyAlignment="1">
      <alignment vertical="center"/>
    </xf>
    <xf numFmtId="0" fontId="192" fillId="0" borderId="31" xfId="220" applyFont="1" applyBorder="1" applyAlignment="1">
      <alignment vertical="center"/>
    </xf>
    <xf numFmtId="0" fontId="195" fillId="0" borderId="31" xfId="162" applyFont="1" applyBorder="1" applyAlignment="1" applyProtection="1">
      <alignment horizontal="left" vertical="center"/>
    </xf>
    <xf numFmtId="0" fontId="9" fillId="0" borderId="16" xfId="220" applyFont="1" applyFill="1" applyBorder="1" applyAlignment="1">
      <alignment horizontal="center" vertical="center" wrapText="1"/>
    </xf>
    <xf numFmtId="0" fontId="9" fillId="0" borderId="0" xfId="220" applyFont="1" applyFill="1" applyBorder="1" applyAlignment="1">
      <alignment horizontal="center" vertical="center" wrapText="1"/>
    </xf>
    <xf numFmtId="0" fontId="9" fillId="0" borderId="8" xfId="220" applyFont="1" applyFill="1" applyBorder="1" applyAlignment="1">
      <alignment horizontal="center" vertical="center" wrapText="1"/>
    </xf>
    <xf numFmtId="0" fontId="5" fillId="51" borderId="15" xfId="0" applyFont="1" applyFill="1" applyBorder="1" applyAlignment="1">
      <alignment horizontal="center" vertical="center"/>
    </xf>
    <xf numFmtId="0" fontId="73" fillId="51" borderId="11" xfId="0" applyFont="1" applyFill="1" applyBorder="1" applyAlignment="1">
      <alignment horizontal="center"/>
    </xf>
    <xf numFmtId="0" fontId="73" fillId="51" borderId="29" xfId="0" applyFont="1" applyFill="1" applyBorder="1" applyAlignment="1">
      <alignment horizontal="center"/>
    </xf>
    <xf numFmtId="0" fontId="73" fillId="51" borderId="31" xfId="0" applyFont="1" applyFill="1" applyBorder="1" applyAlignment="1">
      <alignment horizontal="center"/>
    </xf>
    <xf numFmtId="0" fontId="37" fillId="51" borderId="0" xfId="0" applyFont="1" applyFill="1" applyBorder="1" applyAlignment="1"/>
    <xf numFmtId="0" fontId="70" fillId="51" borderId="0" xfId="0" applyFont="1" applyFill="1" applyBorder="1" applyAlignment="1"/>
    <xf numFmtId="0" fontId="3" fillId="51" borderId="0" xfId="162" applyFill="1" applyAlignment="1" applyProtection="1"/>
    <xf numFmtId="0" fontId="178" fillId="51" borderId="0" xfId="162" applyFont="1" applyFill="1" applyAlignment="1" applyProtection="1"/>
    <xf numFmtId="0" fontId="9" fillId="51" borderId="0" xfId="0" applyFont="1" applyFill="1" applyAlignment="1">
      <alignment horizontal="left"/>
    </xf>
    <xf numFmtId="0" fontId="106" fillId="51" borderId="0" xfId="0" applyFont="1" applyFill="1" applyAlignment="1"/>
    <xf numFmtId="0" fontId="177" fillId="51" borderId="0" xfId="0" applyFont="1" applyFill="1" applyAlignment="1">
      <alignment horizontal="left"/>
    </xf>
    <xf numFmtId="0" fontId="194" fillId="51" borderId="0" xfId="0" applyFont="1" applyFill="1" applyAlignment="1"/>
    <xf numFmtId="0" fontId="5" fillId="51" borderId="11" xfId="0" applyFont="1" applyFill="1" applyBorder="1" applyAlignment="1">
      <alignment horizontal="center" vertical="center" wrapText="1"/>
    </xf>
    <xf numFmtId="0" fontId="5" fillId="51" borderId="16"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31" xfId="0" applyFont="1" applyFill="1" applyBorder="1" applyAlignment="1">
      <alignment horizontal="center" vertical="center"/>
    </xf>
    <xf numFmtId="0" fontId="5" fillId="51" borderId="39" xfId="0" applyFont="1" applyFill="1" applyBorder="1" applyAlignment="1">
      <alignment horizontal="center" vertical="center"/>
    </xf>
    <xf numFmtId="0" fontId="5" fillId="51" borderId="13" xfId="0" applyFont="1" applyFill="1" applyBorder="1" applyAlignment="1">
      <alignment horizontal="center" vertical="center"/>
    </xf>
    <xf numFmtId="0" fontId="5" fillId="51" borderId="13" xfId="0" applyFont="1" applyFill="1" applyBorder="1"/>
    <xf numFmtId="0" fontId="5" fillId="51" borderId="12" xfId="0" applyFont="1" applyFill="1" applyBorder="1"/>
    <xf numFmtId="0" fontId="73" fillId="51" borderId="21" xfId="0" applyFont="1" applyFill="1" applyBorder="1" applyAlignment="1"/>
    <xf numFmtId="0" fontId="73" fillId="51" borderId="14" xfId="0" applyFont="1" applyFill="1" applyBorder="1" applyAlignment="1"/>
    <xf numFmtId="0" fontId="73" fillId="51" borderId="11" xfId="0" applyFont="1" applyFill="1" applyBorder="1" applyAlignment="1"/>
    <xf numFmtId="0" fontId="73" fillId="51" borderId="16" xfId="0" applyFont="1" applyFill="1" applyBorder="1" applyAlignment="1"/>
    <xf numFmtId="0" fontId="73" fillId="51" borderId="31" xfId="0" applyFont="1" applyFill="1" applyBorder="1" applyAlignment="1"/>
    <xf numFmtId="0" fontId="73" fillId="51" borderId="39" xfId="0" applyFont="1" applyFill="1" applyBorder="1" applyAlignment="1"/>
    <xf numFmtId="0" fontId="9" fillId="51" borderId="0" xfId="0" applyFont="1" applyFill="1" applyBorder="1" applyAlignment="1"/>
    <xf numFmtId="0" fontId="73" fillId="51" borderId="0" xfId="0" applyFont="1" applyFill="1" applyAlignment="1"/>
    <xf numFmtId="0" fontId="177" fillId="51" borderId="0" xfId="0" applyFont="1" applyFill="1" applyBorder="1" applyAlignment="1"/>
    <xf numFmtId="0" fontId="173" fillId="51" borderId="0" xfId="0" applyFont="1" applyFill="1" applyAlignment="1"/>
    <xf numFmtId="0" fontId="5" fillId="51" borderId="13" xfId="0" applyFont="1" applyFill="1" applyBorder="1" applyAlignment="1">
      <alignment horizontal="center" vertical="center" wrapText="1"/>
    </xf>
    <xf numFmtId="0" fontId="73" fillId="51" borderId="13" xfId="0" applyFont="1" applyFill="1" applyBorder="1" applyAlignment="1"/>
    <xf numFmtId="0" fontId="73" fillId="51" borderId="13" xfId="0" applyFont="1" applyFill="1" applyBorder="1" applyAlignment="1">
      <alignment horizontal="center"/>
    </xf>
    <xf numFmtId="0" fontId="73" fillId="51" borderId="12" xfId="0" applyFont="1" applyFill="1" applyBorder="1" applyAlignment="1">
      <alignment horizontal="center"/>
    </xf>
    <xf numFmtId="0" fontId="212" fillId="51" borderId="0" xfId="0" applyFont="1" applyFill="1" applyBorder="1" applyAlignment="1"/>
    <xf numFmtId="0" fontId="5" fillId="51" borderId="11" xfId="0" applyFont="1" applyFill="1" applyBorder="1" applyAlignment="1">
      <alignment horizontal="center" vertical="center"/>
    </xf>
    <xf numFmtId="0" fontId="5" fillId="51" borderId="17" xfId="0" applyFont="1" applyFill="1" applyBorder="1" applyAlignment="1">
      <alignment horizontal="center" vertical="center" wrapText="1"/>
    </xf>
    <xf numFmtId="0" fontId="5" fillId="51" borderId="17" xfId="0" applyFont="1" applyFill="1" applyBorder="1" applyAlignment="1">
      <alignment horizontal="center" vertical="center"/>
    </xf>
    <xf numFmtId="0" fontId="73" fillId="51" borderId="16" xfId="0" applyFont="1" applyFill="1" applyBorder="1" applyAlignment="1">
      <alignment horizontal="center"/>
    </xf>
    <xf numFmtId="0" fontId="73" fillId="51" borderId="39" xfId="0" applyFont="1" applyFill="1" applyBorder="1" applyAlignment="1">
      <alignment horizontal="center"/>
    </xf>
    <xf numFmtId="0" fontId="73" fillId="51" borderId="13" xfId="0" applyFont="1" applyFill="1" applyBorder="1" applyAlignment="1">
      <alignment horizontal="center" vertical="center"/>
    </xf>
    <xf numFmtId="0" fontId="172" fillId="0" borderId="0" xfId="0" applyFont="1" applyBorder="1" applyAlignment="1">
      <alignment horizontal="left" wrapText="1"/>
    </xf>
    <xf numFmtId="0" fontId="14" fillId="0" borderId="0" xfId="0" applyFont="1" applyBorder="1" applyAlignment="1">
      <alignment horizontal="left" vertical="center"/>
    </xf>
    <xf numFmtId="0" fontId="162" fillId="0" borderId="0" xfId="0" applyFont="1" applyAlignment="1">
      <alignment vertical="center"/>
    </xf>
    <xf numFmtId="0" fontId="5" fillId="0" borderId="70" xfId="0" applyFont="1" applyBorder="1" applyAlignment="1">
      <alignment horizontal="center" vertical="center" wrapText="1"/>
    </xf>
    <xf numFmtId="0" fontId="73" fillId="0" borderId="11" xfId="0" applyFont="1" applyBorder="1"/>
    <xf numFmtId="0" fontId="73" fillId="0" borderId="16" xfId="0" applyFont="1" applyBorder="1"/>
    <xf numFmtId="0" fontId="73" fillId="0" borderId="29" xfId="0" applyFont="1" applyBorder="1"/>
    <xf numFmtId="0" fontId="73" fillId="0" borderId="31" xfId="0" applyFont="1" applyBorder="1"/>
    <xf numFmtId="0" fontId="73" fillId="0" borderId="39" xfId="0" applyFont="1" applyBorder="1"/>
    <xf numFmtId="0" fontId="9" fillId="0" borderId="0" xfId="0" applyFont="1" applyAlignment="1">
      <alignment vertical="center"/>
    </xf>
    <xf numFmtId="0" fontId="11" fillId="51" borderId="0" xfId="0" applyFont="1" applyFill="1" applyAlignment="1">
      <alignment horizontal="left" vertical="top" wrapText="1"/>
    </xf>
    <xf numFmtId="0" fontId="3" fillId="51" borderId="0" xfId="162" applyFill="1" applyAlignment="1" applyProtection="1">
      <alignment horizontal="left" vertical="center"/>
    </xf>
    <xf numFmtId="0" fontId="178" fillId="51" borderId="0" xfId="162" applyFont="1" applyFill="1" applyAlignment="1" applyProtection="1">
      <alignment horizontal="left" vertical="center"/>
    </xf>
    <xf numFmtId="0" fontId="172" fillId="51" borderId="0" xfId="0" applyFont="1" applyFill="1" applyAlignment="1">
      <alignment horizontal="left"/>
    </xf>
    <xf numFmtId="0" fontId="5" fillId="51" borderId="68" xfId="0" applyFont="1" applyFill="1" applyBorder="1" applyAlignment="1">
      <alignment horizontal="center" vertical="center"/>
    </xf>
    <xf numFmtId="0" fontId="5" fillId="51" borderId="55" xfId="0" applyFont="1" applyFill="1" applyBorder="1" applyAlignment="1">
      <alignment horizontal="center" vertical="center"/>
    </xf>
    <xf numFmtId="0" fontId="5" fillId="51" borderId="49" xfId="0" applyFont="1" applyFill="1" applyBorder="1" applyAlignment="1">
      <alignment horizontal="center" vertical="center" wrapText="1"/>
    </xf>
    <xf numFmtId="0" fontId="36" fillId="51" borderId="0" xfId="0" applyFont="1" applyFill="1" applyAlignment="1">
      <alignment horizontal="left"/>
    </xf>
    <xf numFmtId="0" fontId="5" fillId="51" borderId="14"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71" xfId="0" applyFont="1" applyBorder="1" applyAlignment="1">
      <alignment horizontal="center" vertical="center"/>
    </xf>
    <xf numFmtId="0" fontId="57" fillId="0" borderId="0" xfId="162" applyFont="1" applyAlignment="1" applyProtection="1">
      <alignment horizontal="left" vertical="center"/>
    </xf>
    <xf numFmtId="0" fontId="73" fillId="0" borderId="0" xfId="0" applyFont="1" applyAlignment="1">
      <alignment vertical="center"/>
    </xf>
    <xf numFmtId="0" fontId="5" fillId="0" borderId="22" xfId="0" applyFont="1" applyBorder="1" applyAlignment="1">
      <alignment horizontal="center" vertical="center" wrapText="1"/>
    </xf>
    <xf numFmtId="0" fontId="162" fillId="0" borderId="0" xfId="0" applyFont="1" applyAlignment="1">
      <alignment horizontal="left" vertical="center"/>
    </xf>
    <xf numFmtId="0" fontId="177" fillId="0" borderId="36" xfId="0" applyFont="1" applyBorder="1" applyAlignment="1">
      <alignment horizontal="left"/>
    </xf>
    <xf numFmtId="0" fontId="177" fillId="0" borderId="0" xfId="0" applyFont="1" applyAlignment="1">
      <alignment horizontal="left"/>
    </xf>
    <xf numFmtId="0" fontId="73" fillId="0" borderId="21" xfId="0" applyFont="1" applyBorder="1" applyAlignment="1">
      <alignment horizontal="center"/>
    </xf>
    <xf numFmtId="0" fontId="73" fillId="0" borderId="14" xfId="0" applyFont="1" applyBorder="1" applyAlignment="1">
      <alignment horizontal="center"/>
    </xf>
    <xf numFmtId="0" fontId="73" fillId="0" borderId="2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44" xfId="0" applyFont="1" applyBorder="1" applyAlignment="1">
      <alignment horizontal="center" vertical="center" wrapText="1"/>
    </xf>
    <xf numFmtId="0" fontId="174" fillId="0" borderId="0" xfId="0" applyFont="1" applyAlignment="1">
      <alignment horizontal="left"/>
    </xf>
    <xf numFmtId="0" fontId="5" fillId="51" borderId="47" xfId="0" applyFont="1" applyFill="1" applyBorder="1" applyAlignment="1">
      <alignment horizontal="center" vertical="center" wrapText="1"/>
    </xf>
    <xf numFmtId="0" fontId="73" fillId="51" borderId="23" xfId="0" applyFont="1" applyFill="1" applyBorder="1" applyAlignment="1">
      <alignment horizontal="center" vertical="center" wrapText="1"/>
    </xf>
    <xf numFmtId="0" fontId="14" fillId="51" borderId="0" xfId="0" applyFont="1" applyFill="1" applyAlignment="1">
      <alignment horizontal="left"/>
    </xf>
    <xf numFmtId="0" fontId="5" fillId="51" borderId="16" xfId="0" applyFont="1" applyFill="1" applyBorder="1" applyAlignment="1">
      <alignment horizontal="center" vertical="center" wrapText="1"/>
    </xf>
    <xf numFmtId="0" fontId="5" fillId="51" borderId="8" xfId="0" applyFont="1" applyFill="1" applyBorder="1" applyAlignment="1">
      <alignment horizontal="center" vertical="center" wrapText="1"/>
    </xf>
    <xf numFmtId="0" fontId="73" fillId="51" borderId="44" xfId="0" applyFont="1" applyFill="1" applyBorder="1" applyAlignment="1">
      <alignment horizontal="center" vertical="center" wrapText="1"/>
    </xf>
    <xf numFmtId="0" fontId="5" fillId="51" borderId="58" xfId="0" applyFont="1" applyFill="1" applyBorder="1" applyAlignment="1">
      <alignment horizontal="center" vertical="center" wrapText="1"/>
    </xf>
    <xf numFmtId="0" fontId="5" fillId="51" borderId="28" xfId="0" applyFont="1" applyFill="1" applyBorder="1" applyAlignment="1">
      <alignment horizontal="center" vertical="center" wrapText="1"/>
    </xf>
    <xf numFmtId="0" fontId="73" fillId="51" borderId="28" xfId="0" applyFont="1" applyFill="1" applyBorder="1" applyAlignment="1">
      <alignment horizontal="center" vertical="center" wrapText="1"/>
    </xf>
    <xf numFmtId="0" fontId="73" fillId="51" borderId="70" xfId="0" applyFont="1" applyFill="1" applyBorder="1" applyAlignment="1">
      <alignment horizontal="center" vertical="center" wrapText="1"/>
    </xf>
    <xf numFmtId="0" fontId="13" fillId="0" borderId="0" xfId="0" applyFont="1" applyAlignment="1">
      <alignment horizontal="left"/>
    </xf>
    <xf numFmtId="0" fontId="5" fillId="51" borderId="12" xfId="0" applyFont="1" applyFill="1" applyBorder="1" applyAlignment="1">
      <alignment horizontal="center" vertical="center" wrapText="1"/>
    </xf>
    <xf numFmtId="0" fontId="5" fillId="51" borderId="18" xfId="0" applyFont="1" applyFill="1" applyBorder="1" applyAlignment="1">
      <alignment horizontal="center" vertical="center" wrapText="1"/>
    </xf>
    <xf numFmtId="0" fontId="174" fillId="51" borderId="0" xfId="0" applyFont="1" applyFill="1" applyAlignment="1">
      <alignment horizontal="left"/>
    </xf>
    <xf numFmtId="0" fontId="178" fillId="51" borderId="36" xfId="162" applyFont="1" applyFill="1" applyBorder="1" applyAlignment="1" applyProtection="1">
      <alignment horizontal="left"/>
    </xf>
    <xf numFmtId="0" fontId="195" fillId="0" borderId="36" xfId="162" applyFont="1" applyBorder="1" applyAlignment="1" applyProtection="1">
      <alignment horizontal="left"/>
    </xf>
    <xf numFmtId="0" fontId="5" fillId="51" borderId="60" xfId="0" applyFont="1" applyFill="1" applyBorder="1" applyAlignment="1">
      <alignment horizontal="center" vertical="center" wrapText="1"/>
    </xf>
    <xf numFmtId="0" fontId="5" fillId="51" borderId="48" xfId="0" applyFont="1" applyFill="1" applyBorder="1" applyAlignment="1">
      <alignment horizontal="center" vertical="center" wrapText="1"/>
    </xf>
    <xf numFmtId="0" fontId="5" fillId="51" borderId="22" xfId="0" applyFont="1" applyFill="1" applyBorder="1" applyAlignment="1">
      <alignment horizontal="center" vertical="center" wrapText="1"/>
    </xf>
    <xf numFmtId="0" fontId="162" fillId="0" borderId="0" xfId="0" applyFont="1" applyAlignment="1">
      <alignment horizontal="left"/>
    </xf>
    <xf numFmtId="0" fontId="8" fillId="0" borderId="14" xfId="0" applyFont="1" applyBorder="1" applyAlignment="1">
      <alignment horizontal="center" vertical="center"/>
    </xf>
    <xf numFmtId="0" fontId="73" fillId="0" borderId="23" xfId="0" applyFont="1" applyBorder="1" applyAlignment="1">
      <alignment horizontal="center"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8" xfId="0" applyFont="1" applyBorder="1" applyAlignment="1">
      <alignment horizontal="center" vertical="center" wrapText="1"/>
    </xf>
    <xf numFmtId="0" fontId="213" fillId="0" borderId="36" xfId="0" applyFont="1" applyBorder="1" applyAlignment="1">
      <alignment horizontal="center" wrapText="1"/>
    </xf>
    <xf numFmtId="0" fontId="109" fillId="0" borderId="19" xfId="0" applyFont="1" applyBorder="1" applyAlignment="1">
      <alignment horizontal="center" vertical="center" wrapText="1"/>
    </xf>
    <xf numFmtId="0" fontId="109" fillId="0" borderId="21" xfId="0" applyFont="1" applyBorder="1" applyAlignment="1">
      <alignment horizontal="center" vertical="center" wrapText="1"/>
    </xf>
    <xf numFmtId="0" fontId="9" fillId="0" borderId="0" xfId="0" applyFont="1" applyAlignment="1">
      <alignment horizontal="left"/>
    </xf>
    <xf numFmtId="0" fontId="177" fillId="0" borderId="31" xfId="0" applyFont="1" applyBorder="1" applyAlignment="1">
      <alignment horizontal="left"/>
    </xf>
    <xf numFmtId="0" fontId="109" fillId="0" borderId="15" xfId="0" applyFont="1" applyBorder="1" applyAlignment="1">
      <alignment horizontal="center" vertical="center" wrapText="1"/>
    </xf>
    <xf numFmtId="0" fontId="109" fillId="0" borderId="23" xfId="0" applyFont="1" applyBorder="1" applyAlignment="1">
      <alignment horizontal="center" vertical="center" wrapText="1"/>
    </xf>
    <xf numFmtId="0" fontId="49" fillId="0" borderId="32" xfId="0" applyFont="1" applyBorder="1" applyAlignment="1">
      <alignment horizontal="center" vertical="center"/>
    </xf>
    <xf numFmtId="0" fontId="49" fillId="0" borderId="34" xfId="0" applyFont="1" applyBorder="1" applyAlignment="1">
      <alignment horizontal="center" vertical="center"/>
    </xf>
    <xf numFmtId="0" fontId="49" fillId="0" borderId="53" xfId="0" applyFont="1" applyBorder="1" applyAlignment="1">
      <alignment horizontal="center" vertical="center"/>
    </xf>
    <xf numFmtId="0" fontId="49" fillId="0" borderId="65" xfId="0" applyFont="1" applyBorder="1" applyAlignment="1">
      <alignment horizontal="center" vertical="center"/>
    </xf>
    <xf numFmtId="0" fontId="49" fillId="0" borderId="35" xfId="0" applyFont="1" applyBorder="1" applyAlignment="1">
      <alignment horizontal="center" vertical="center"/>
    </xf>
    <xf numFmtId="0" fontId="49" fillId="0" borderId="50" xfId="0" applyFont="1" applyBorder="1" applyAlignment="1">
      <alignment horizontal="center" vertical="center"/>
    </xf>
    <xf numFmtId="164" fontId="49" fillId="0" borderId="35" xfId="0" applyNumberFormat="1" applyFont="1" applyBorder="1" applyAlignment="1">
      <alignment horizontal="center" vertical="center"/>
    </xf>
    <xf numFmtId="164" fontId="49" fillId="0" borderId="50" xfId="0" applyNumberFormat="1" applyFont="1" applyBorder="1" applyAlignment="1">
      <alignment horizontal="center" vertical="center"/>
    </xf>
    <xf numFmtId="0" fontId="42" fillId="0" borderId="19"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18" fillId="0" borderId="0" xfId="0" applyFont="1" applyAlignment="1">
      <alignment horizontal="justify" wrapText="1"/>
    </xf>
    <xf numFmtId="0" fontId="42" fillId="0" borderId="53"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horizontal="center" vertical="center" wrapText="1"/>
    </xf>
    <xf numFmtId="0" fontId="13" fillId="0" borderId="0" xfId="0" applyFont="1" applyAlignment="1">
      <alignment horizontal="left" vertical="center"/>
    </xf>
    <xf numFmtId="0" fontId="42" fillId="0" borderId="57" xfId="0" applyFont="1" applyBorder="1" applyAlignment="1">
      <alignment horizontal="center" vertical="center" wrapText="1"/>
    </xf>
    <xf numFmtId="0" fontId="5" fillId="0" borderId="36" xfId="0" applyFont="1" applyBorder="1" applyAlignment="1">
      <alignment vertical="center"/>
    </xf>
    <xf numFmtId="0" fontId="5" fillId="0" borderId="40" xfId="0" applyFont="1" applyBorder="1" applyAlignment="1">
      <alignment vertical="center"/>
    </xf>
    <xf numFmtId="0" fontId="37" fillId="0" borderId="0" xfId="0" applyFont="1" applyAlignment="1">
      <alignment horizontal="left"/>
    </xf>
    <xf numFmtId="0" fontId="5" fillId="0" borderId="3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31" xfId="0" applyFont="1" applyBorder="1" applyAlignment="1">
      <alignment vertical="center"/>
    </xf>
    <xf numFmtId="0" fontId="5" fillId="0" borderId="65" xfId="0" applyFont="1" applyBorder="1" applyAlignment="1">
      <alignment vertical="center"/>
    </xf>
    <xf numFmtId="0" fontId="37" fillId="0" borderId="0" xfId="0" applyFont="1" applyAlignment="1">
      <alignment horizontal="justify" wrapText="1"/>
    </xf>
    <xf numFmtId="0" fontId="172" fillId="51" borderId="0" xfId="0" applyFont="1" applyFill="1" applyAlignment="1"/>
    <xf numFmtId="0" fontId="5" fillId="24" borderId="46" xfId="0" applyFont="1" applyFill="1" applyBorder="1" applyAlignment="1">
      <alignment horizontal="center" vertical="center" wrapText="1"/>
    </xf>
    <xf numFmtId="0" fontId="5" fillId="51" borderId="57" xfId="0" applyFont="1" applyFill="1" applyBorder="1" applyAlignment="1">
      <alignment horizontal="center" vertical="center" wrapText="1"/>
    </xf>
    <xf numFmtId="0" fontId="5" fillId="24" borderId="72" xfId="0" applyFont="1" applyFill="1" applyBorder="1" applyAlignment="1">
      <alignment horizontal="center" vertical="center" wrapText="1"/>
    </xf>
    <xf numFmtId="0" fontId="14" fillId="51" borderId="0" xfId="0" applyFont="1" applyFill="1" applyAlignment="1">
      <alignment horizontal="left" vertical="center"/>
    </xf>
    <xf numFmtId="0" fontId="40" fillId="24" borderId="15" xfId="0" applyFont="1" applyFill="1" applyBorder="1" applyAlignment="1">
      <alignment horizontal="center" vertical="center" wrapText="1"/>
    </xf>
    <xf numFmtId="0" fontId="109" fillId="0" borderId="11" xfId="0" applyFont="1" applyBorder="1" applyAlignment="1">
      <alignment vertical="center"/>
    </xf>
    <xf numFmtId="0" fontId="109" fillId="0" borderId="16" xfId="0" applyFont="1" applyBorder="1" applyAlignment="1">
      <alignment vertical="center"/>
    </xf>
    <xf numFmtId="0" fontId="109" fillId="0" borderId="31" xfId="0" applyFont="1" applyBorder="1" applyAlignment="1">
      <alignment vertical="center"/>
    </xf>
    <xf numFmtId="0" fontId="109" fillId="0" borderId="39" xfId="0" applyFont="1" applyBorder="1" applyAlignment="1">
      <alignment vertical="center"/>
    </xf>
    <xf numFmtId="0" fontId="73" fillId="0" borderId="8" xfId="0" applyFont="1" applyBorder="1" applyAlignment="1">
      <alignment vertical="center"/>
    </xf>
    <xf numFmtId="0" fontId="5" fillId="24" borderId="62" xfId="0" applyFont="1" applyFill="1" applyBorder="1" applyAlignment="1">
      <alignment horizontal="center" vertical="center" wrapText="1"/>
    </xf>
    <xf numFmtId="0" fontId="73" fillId="0" borderId="34" xfId="0" applyFont="1" applyBorder="1" applyAlignment="1">
      <alignment horizontal="center" vertical="center" wrapText="1"/>
    </xf>
    <xf numFmtId="0" fontId="73" fillId="0" borderId="20" xfId="0" applyFont="1" applyBorder="1" applyAlignment="1">
      <alignment horizontal="center" vertical="center" wrapText="1"/>
    </xf>
    <xf numFmtId="0" fontId="73" fillId="0" borderId="40"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36"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49"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7" xfId="0" applyFont="1" applyBorder="1" applyAlignment="1">
      <alignment horizontal="center" vertical="center"/>
    </xf>
    <xf numFmtId="0" fontId="5" fillId="0" borderId="26" xfId="0" applyFont="1" applyBorder="1" applyAlignment="1">
      <alignment horizontal="center" vertical="center"/>
    </xf>
    <xf numFmtId="0" fontId="178" fillId="0" borderId="31" xfId="162" applyFont="1" applyBorder="1" applyAlignment="1" applyProtection="1">
      <alignment horizontal="left" vertical="center"/>
    </xf>
    <xf numFmtId="0" fontId="172" fillId="0" borderId="0" xfId="0" applyFont="1" applyAlignment="1">
      <alignment horizontal="left" vertical="center" wrapText="1"/>
    </xf>
    <xf numFmtId="0" fontId="172"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19" fillId="0" borderId="0" xfId="0" applyFont="1" applyAlignment="1">
      <alignment horizontal="left" vertical="center"/>
    </xf>
    <xf numFmtId="0" fontId="5" fillId="0" borderId="67" xfId="0" applyFont="1" applyBorder="1" applyAlignment="1">
      <alignment horizontal="center" vertical="center" wrapText="1"/>
    </xf>
    <xf numFmtId="0" fontId="107" fillId="0" borderId="0" xfId="0" applyFont="1" applyAlignment="1">
      <alignment horizontal="left" wrapText="1"/>
    </xf>
    <xf numFmtId="0" fontId="5" fillId="0" borderId="16" xfId="0" applyFont="1" applyBorder="1" applyAlignment="1">
      <alignment horizontal="center" vertical="center"/>
    </xf>
  </cellXfs>
  <cellStyles count="271">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yjściowe" xfId="149" builtinId="21" customBuiltin="1"/>
    <cellStyle name="Dane wyjściowe 2" xfId="150"/>
    <cellStyle name="Dane wyjściowe 3" xfId="151"/>
    <cellStyle name="Dane wyjściowe 4" xfId="152"/>
    <cellStyle name="Dane wyjściowe 5" xfId="153"/>
    <cellStyle name="Dobre" xfId="154"/>
    <cellStyle name="Dobre 2" xfId="155"/>
    <cellStyle name="Dobre 3" xfId="156"/>
    <cellStyle name="Dobre 4" xfId="157"/>
    <cellStyle name="Dobry 2" xfId="158"/>
    <cellStyle name="Dziesiętny 2" xfId="159"/>
    <cellStyle name="Dziesiętny 2 2" xfId="160"/>
    <cellStyle name="Dziesiętny 3" xfId="161"/>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1" xfId="204"/>
    <cellStyle name="Normalny 12" xfId="205"/>
    <cellStyle name="Normalny 13" xfId="206"/>
    <cellStyle name="Normalny 14" xfId="207"/>
    <cellStyle name="Normalny 15" xfId="208"/>
    <cellStyle name="Normalny 16" xfId="209"/>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8" xfId="229"/>
    <cellStyle name="Normalny 8 2" xfId="230"/>
    <cellStyle name="Normalny 9" xfId="231"/>
    <cellStyle name="Normalny_02 01 07sumytrzoda tablice meld koniec lstopada 2006 r" xfId="232"/>
    <cellStyle name="Normalny_ANOT0404trzodakonmarcawstępne" xfId="233"/>
    <cellStyle name="Normalny_Tabl.35CZ.1" xfId="234"/>
    <cellStyle name="Obliczenia" xfId="235" builtinId="22" customBuiltin="1"/>
    <cellStyle name="Obliczenia 2" xfId="236"/>
    <cellStyle name="Obliczenia 3" xfId="237"/>
    <cellStyle name="Obliczenia 4" xfId="238"/>
    <cellStyle name="Obliczenia 5" xfId="239"/>
    <cellStyle name="Procentowy 2" xfId="240"/>
    <cellStyle name="Procentowy 3" xfId="241"/>
    <cellStyle name="Styl 1" xfId="242"/>
    <cellStyle name="Suma" xfId="243" builtinId="25" customBuiltin="1"/>
    <cellStyle name="Suma 2" xfId="244"/>
    <cellStyle name="Suma 3" xfId="245"/>
    <cellStyle name="Suma 4" xfId="246"/>
    <cellStyle name="Suma 5" xfId="24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Walutowy 2" xfId="265"/>
    <cellStyle name="Złe" xfId="266"/>
    <cellStyle name="Złe 2" xfId="267"/>
    <cellStyle name="Złe 3" xfId="268"/>
    <cellStyle name="Złe 4" xfId="269"/>
    <cellStyle name="Zły 2" xfId="2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38</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84731" cy="264560"/>
    <xdr:sp macro="" textlink="">
      <xdr:nvSpPr>
        <xdr:cNvPr id="2" name="pole tekstowe 1"/>
        <xdr:cNvSpPr txBox="1"/>
      </xdr:nvSpPr>
      <xdr:spPr>
        <a:xfrm>
          <a:off x="4815840" y="2508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rk0613\KLAUDIA%20udostepnianie\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tabSelected="1" zoomScaleNormal="100" zoomScaleSheetLayoutView="130" workbookViewId="0">
      <selection activeCell="A99" sqref="A99"/>
    </sheetView>
  </sheetViews>
  <sheetFormatPr defaultRowHeight="12"/>
  <cols>
    <col min="1" max="1" width="10.625" style="66" customWidth="1"/>
    <col min="2" max="2" width="106.625" style="66" customWidth="1"/>
    <col min="3" max="16384" width="9" style="90"/>
  </cols>
  <sheetData>
    <row r="1" spans="1:2" s="4" customFormat="1" ht="18" customHeight="1">
      <c r="A1" s="1603" t="s">
        <v>29</v>
      </c>
      <c r="B1" s="1603"/>
    </row>
    <row r="2" spans="1:2" s="4" customFormat="1" ht="18" customHeight="1">
      <c r="A2" s="1602" t="s">
        <v>28</v>
      </c>
      <c r="B2" s="1602"/>
    </row>
    <row r="3" spans="1:2" s="66" customFormat="1" ht="27.95" customHeight="1">
      <c r="A3" s="2" t="s">
        <v>240</v>
      </c>
      <c r="B3" s="94" t="s">
        <v>209</v>
      </c>
    </row>
    <row r="4" spans="1:2" s="66" customFormat="1" ht="27.95" customHeight="1">
      <c r="A4" s="2" t="s">
        <v>241</v>
      </c>
      <c r="B4" s="94" t="s">
        <v>209</v>
      </c>
    </row>
    <row r="5" spans="1:2" s="66" customFormat="1" ht="27.95" customHeight="1">
      <c r="A5" s="2" t="s">
        <v>242</v>
      </c>
      <c r="B5" s="94" t="s">
        <v>209</v>
      </c>
    </row>
    <row r="6" spans="1:2" s="66" customFormat="1" ht="27.95" customHeight="1">
      <c r="A6" s="2" t="s">
        <v>243</v>
      </c>
      <c r="B6" s="94" t="s">
        <v>209</v>
      </c>
    </row>
    <row r="7" spans="1:2" s="66" customFormat="1" ht="27.95" customHeight="1">
      <c r="A7" s="2" t="s">
        <v>244</v>
      </c>
      <c r="B7" s="94" t="s">
        <v>209</v>
      </c>
    </row>
    <row r="8" spans="1:2" s="66" customFormat="1" ht="27.95" customHeight="1">
      <c r="A8" s="2" t="s">
        <v>330</v>
      </c>
      <c r="B8" s="94" t="s">
        <v>363</v>
      </c>
    </row>
    <row r="9" spans="1:2" s="66" customFormat="1" ht="27.95" customHeight="1">
      <c r="A9" s="2" t="s">
        <v>331</v>
      </c>
      <c r="B9" s="98" t="s">
        <v>210</v>
      </c>
    </row>
    <row r="10" spans="1:2" s="66" customFormat="1" ht="27.95" customHeight="1">
      <c r="A10" s="2" t="s">
        <v>332</v>
      </c>
      <c r="B10" s="98" t="s">
        <v>210</v>
      </c>
    </row>
    <row r="11" spans="1:2" s="66" customFormat="1" ht="27.95" customHeight="1">
      <c r="A11" s="2" t="s">
        <v>333</v>
      </c>
      <c r="B11" s="98" t="s">
        <v>210</v>
      </c>
    </row>
    <row r="12" spans="1:2" s="66" customFormat="1" ht="27.95" customHeight="1">
      <c r="A12" s="2" t="s">
        <v>334</v>
      </c>
      <c r="B12" s="98" t="s">
        <v>210</v>
      </c>
    </row>
    <row r="13" spans="1:2" s="66" customFormat="1" ht="27.95" customHeight="1">
      <c r="A13" s="2" t="s">
        <v>190</v>
      </c>
      <c r="B13" s="95" t="s">
        <v>211</v>
      </c>
    </row>
    <row r="14" spans="1:2" s="66" customFormat="1" ht="27.95" customHeight="1">
      <c r="A14" s="2" t="s">
        <v>191</v>
      </c>
      <c r="B14" s="95" t="s">
        <v>211</v>
      </c>
    </row>
    <row r="15" spans="1:2" s="66" customFormat="1" ht="27.95" customHeight="1">
      <c r="A15" s="2" t="s">
        <v>192</v>
      </c>
      <c r="B15" s="95" t="s">
        <v>467</v>
      </c>
    </row>
    <row r="16" spans="1:2" s="66" customFormat="1" ht="27.95" customHeight="1">
      <c r="A16" s="2" t="s">
        <v>193</v>
      </c>
      <c r="B16" s="95" t="s">
        <v>315</v>
      </c>
    </row>
    <row r="17" spans="1:2" s="66" customFormat="1" ht="27.95" customHeight="1">
      <c r="A17" s="2" t="s">
        <v>335</v>
      </c>
      <c r="B17" s="95" t="s">
        <v>490</v>
      </c>
    </row>
    <row r="18" spans="1:2" s="66" customFormat="1" ht="27.95" customHeight="1">
      <c r="A18" s="2" t="s">
        <v>336</v>
      </c>
      <c r="B18" s="95" t="s">
        <v>468</v>
      </c>
    </row>
    <row r="19" spans="1:2" s="66" customFormat="1" ht="27.95" customHeight="1">
      <c r="A19" s="2" t="s">
        <v>337</v>
      </c>
      <c r="B19" s="95" t="s">
        <v>212</v>
      </c>
    </row>
    <row r="20" spans="1:2" s="66" customFormat="1" ht="27.95" customHeight="1">
      <c r="A20" s="2" t="s">
        <v>338</v>
      </c>
      <c r="B20" s="95" t="s">
        <v>370</v>
      </c>
    </row>
    <row r="21" spans="1:2" s="66" customFormat="1" ht="27.95" customHeight="1">
      <c r="A21" s="2" t="s">
        <v>27</v>
      </c>
      <c r="B21" s="95" t="s">
        <v>371</v>
      </c>
    </row>
    <row r="22" spans="1:2" s="66" customFormat="1" ht="27.95" customHeight="1">
      <c r="A22" s="2" t="s">
        <v>339</v>
      </c>
      <c r="B22" s="95" t="s">
        <v>213</v>
      </c>
    </row>
    <row r="23" spans="1:2" s="66" customFormat="1" ht="27.95" customHeight="1">
      <c r="A23" s="2" t="s">
        <v>340</v>
      </c>
      <c r="B23" s="95" t="s">
        <v>213</v>
      </c>
    </row>
    <row r="24" spans="1:2" s="66" customFormat="1" ht="27.95" customHeight="1">
      <c r="A24" s="2" t="s">
        <v>341</v>
      </c>
      <c r="B24" s="95" t="s">
        <v>214</v>
      </c>
    </row>
    <row r="25" spans="1:2" s="66" customFormat="1" ht="27.95" customHeight="1">
      <c r="A25" s="2" t="s">
        <v>342</v>
      </c>
      <c r="B25" s="95" t="s">
        <v>373</v>
      </c>
    </row>
    <row r="26" spans="1:2" s="66" customFormat="1" ht="27.95" customHeight="1">
      <c r="A26" s="2" t="s">
        <v>343</v>
      </c>
      <c r="B26" s="95" t="s">
        <v>373</v>
      </c>
    </row>
    <row r="27" spans="1:2" s="66" customFormat="1" ht="51.95" customHeight="1">
      <c r="A27" s="1" t="s">
        <v>194</v>
      </c>
      <c r="B27" s="95" t="s">
        <v>374</v>
      </c>
    </row>
    <row r="28" spans="1:2" s="66" customFormat="1" ht="51.95" customHeight="1">
      <c r="A28" s="1" t="s">
        <v>195</v>
      </c>
      <c r="B28" s="95" t="s">
        <v>375</v>
      </c>
    </row>
    <row r="29" spans="1:2" s="66" customFormat="1" ht="51.95" customHeight="1">
      <c r="A29" s="1" t="s">
        <v>344</v>
      </c>
      <c r="B29" s="95" t="s">
        <v>376</v>
      </c>
    </row>
    <row r="30" spans="1:2" s="66" customFormat="1" ht="27.95" customHeight="1">
      <c r="A30" s="1" t="s">
        <v>196</v>
      </c>
      <c r="B30" s="95" t="s">
        <v>215</v>
      </c>
    </row>
    <row r="31" spans="1:2" s="66" customFormat="1" ht="27.95" customHeight="1">
      <c r="A31" s="1" t="s">
        <v>197</v>
      </c>
      <c r="B31" s="95" t="s">
        <v>215</v>
      </c>
    </row>
    <row r="32" spans="1:2" s="66" customFormat="1" ht="27.95" customHeight="1">
      <c r="A32" s="1" t="s">
        <v>198</v>
      </c>
      <c r="B32" s="95" t="s">
        <v>215</v>
      </c>
    </row>
    <row r="33" spans="1:3" s="66" customFormat="1" ht="27.95" customHeight="1">
      <c r="A33" s="2" t="s">
        <v>345</v>
      </c>
      <c r="B33" s="94" t="s">
        <v>377</v>
      </c>
    </row>
    <row r="34" spans="1:3" s="66" customFormat="1" ht="27.95" customHeight="1">
      <c r="A34" s="2" t="s">
        <v>346</v>
      </c>
      <c r="B34" s="95" t="s">
        <v>378</v>
      </c>
    </row>
    <row r="35" spans="1:3" s="66" customFormat="1" ht="27.95" customHeight="1">
      <c r="A35" s="2" t="s">
        <v>347</v>
      </c>
      <c r="B35" s="95" t="s">
        <v>378</v>
      </c>
    </row>
    <row r="36" spans="1:3" s="66" customFormat="1" ht="27.95" customHeight="1">
      <c r="A36" s="2" t="s">
        <v>348</v>
      </c>
      <c r="B36" s="95" t="s">
        <v>579</v>
      </c>
    </row>
    <row r="37" spans="1:3" s="66" customFormat="1" ht="27.95" customHeight="1">
      <c r="A37" s="2" t="s">
        <v>349</v>
      </c>
      <c r="B37" s="94" t="s">
        <v>364</v>
      </c>
    </row>
    <row r="38" spans="1:3" s="66" customFormat="1" ht="27.95" customHeight="1">
      <c r="A38" s="2" t="s">
        <v>350</v>
      </c>
      <c r="B38" s="94" t="s">
        <v>489</v>
      </c>
    </row>
    <row r="39" spans="1:3" s="66" customFormat="1" ht="27.95" customHeight="1">
      <c r="A39" s="2" t="s">
        <v>351</v>
      </c>
      <c r="B39" s="94" t="s">
        <v>364</v>
      </c>
    </row>
    <row r="40" spans="1:3" s="66" customFormat="1" ht="27.95" customHeight="1">
      <c r="A40" s="2" t="s">
        <v>352</v>
      </c>
      <c r="B40" s="95" t="s">
        <v>216</v>
      </c>
    </row>
    <row r="41" spans="1:3" s="66" customFormat="1" ht="27.95" customHeight="1">
      <c r="A41" s="2" t="s">
        <v>26</v>
      </c>
      <c r="B41" s="95" t="s">
        <v>217</v>
      </c>
    </row>
    <row r="42" spans="1:3" s="66" customFormat="1" ht="27.95" customHeight="1">
      <c r="A42" s="2" t="s">
        <v>25</v>
      </c>
      <c r="B42" s="95" t="s">
        <v>218</v>
      </c>
    </row>
    <row r="43" spans="1:3" s="66" customFormat="1" ht="27.95" customHeight="1">
      <c r="A43" s="2" t="s">
        <v>353</v>
      </c>
      <c r="B43" s="95" t="s">
        <v>219</v>
      </c>
    </row>
    <row r="44" spans="1:3" s="66" customFormat="1" ht="27.95" customHeight="1">
      <c r="A44" s="2" t="s">
        <v>354</v>
      </c>
      <c r="B44" s="95" t="s">
        <v>219</v>
      </c>
    </row>
    <row r="45" spans="1:3" s="66" customFormat="1" ht="27.95" customHeight="1">
      <c r="A45" s="2" t="s">
        <v>355</v>
      </c>
      <c r="B45" s="95" t="s">
        <v>652</v>
      </c>
    </row>
    <row r="46" spans="1:3" s="66" customFormat="1" ht="27.95" customHeight="1">
      <c r="A46" s="92" t="s">
        <v>356</v>
      </c>
      <c r="B46" s="95" t="s">
        <v>220</v>
      </c>
    </row>
    <row r="47" spans="1:3" s="66" customFormat="1" ht="27.95" customHeight="1">
      <c r="A47" s="2" t="s">
        <v>357</v>
      </c>
      <c r="B47" s="95" t="s">
        <v>220</v>
      </c>
    </row>
    <row r="48" spans="1:3" s="66" customFormat="1" ht="27.95" customHeight="1">
      <c r="A48" s="2" t="s">
        <v>199</v>
      </c>
      <c r="B48" s="95" t="s">
        <v>221</v>
      </c>
      <c r="C48" s="96"/>
    </row>
    <row r="49" spans="1:3" s="66" customFormat="1" ht="27.95" customHeight="1">
      <c r="A49" s="2" t="s">
        <v>200</v>
      </c>
      <c r="B49" s="95" t="s">
        <v>221</v>
      </c>
      <c r="C49" s="96"/>
    </row>
    <row r="50" spans="1:3" s="66" customFormat="1" ht="27.95" customHeight="1">
      <c r="A50" s="2" t="s">
        <v>201</v>
      </c>
      <c r="B50" s="95" t="s">
        <v>222</v>
      </c>
      <c r="C50" s="96"/>
    </row>
    <row r="51" spans="1:3" s="66" customFormat="1" ht="27.95" customHeight="1">
      <c r="A51" s="2" t="s">
        <v>202</v>
      </c>
      <c r="B51" s="95" t="s">
        <v>222</v>
      </c>
      <c r="C51" s="96"/>
    </row>
    <row r="52" spans="1:3" s="66" customFormat="1" ht="27.95" customHeight="1">
      <c r="A52" s="2" t="s">
        <v>358</v>
      </c>
      <c r="B52" s="95" t="s">
        <v>222</v>
      </c>
      <c r="C52" s="96"/>
    </row>
    <row r="53" spans="1:3" s="66" customFormat="1" ht="27.95" customHeight="1">
      <c r="A53" s="2" t="s">
        <v>359</v>
      </c>
      <c r="B53" s="95" t="s">
        <v>222</v>
      </c>
      <c r="C53" s="96"/>
    </row>
    <row r="54" spans="1:3" s="66" customFormat="1" ht="27.95" customHeight="1">
      <c r="A54" s="2" t="s">
        <v>203</v>
      </c>
      <c r="B54" s="95" t="s">
        <v>234</v>
      </c>
      <c r="C54" s="96"/>
    </row>
    <row r="55" spans="1:3" s="66" customFormat="1" ht="27.95" customHeight="1">
      <c r="A55" s="2" t="s">
        <v>204</v>
      </c>
      <c r="B55" s="95" t="s">
        <v>234</v>
      </c>
      <c r="C55" s="96"/>
    </row>
    <row r="56" spans="1:3" s="66" customFormat="1" ht="27.95" customHeight="1">
      <c r="A56" s="2" t="s">
        <v>372</v>
      </c>
      <c r="B56" s="95" t="s">
        <v>234</v>
      </c>
      <c r="C56" s="96"/>
    </row>
    <row r="57" spans="1:3" s="66" customFormat="1" ht="27.95" customHeight="1">
      <c r="A57" s="2" t="s">
        <v>360</v>
      </c>
      <c r="B57" s="95" t="s">
        <v>223</v>
      </c>
      <c r="C57" s="96"/>
    </row>
    <row r="58" spans="1:3" s="66" customFormat="1" ht="27.95" customHeight="1">
      <c r="A58" s="1" t="s">
        <v>361</v>
      </c>
      <c r="B58" s="94" t="s">
        <v>224</v>
      </c>
      <c r="C58" s="96"/>
    </row>
    <row r="59" spans="1:3" s="66" customFormat="1" ht="27.95" customHeight="1">
      <c r="A59" s="1" t="s">
        <v>362</v>
      </c>
      <c r="B59" s="94" t="s">
        <v>224</v>
      </c>
      <c r="C59" s="96"/>
    </row>
    <row r="60" spans="1:3" s="66" customFormat="1" ht="27.95" customHeight="1">
      <c r="A60" s="91" t="s">
        <v>205</v>
      </c>
      <c r="B60" s="94" t="s">
        <v>305</v>
      </c>
      <c r="C60" s="96"/>
    </row>
    <row r="61" spans="1:3" s="66" customFormat="1" ht="27.95" customHeight="1">
      <c r="A61" s="91" t="s">
        <v>206</v>
      </c>
      <c r="B61" s="94" t="s">
        <v>225</v>
      </c>
      <c r="C61" s="96"/>
    </row>
    <row r="62" spans="1:3" s="66" customFormat="1" ht="27.95" customHeight="1">
      <c r="A62" s="91" t="s">
        <v>414</v>
      </c>
      <c r="B62" s="95" t="s">
        <v>404</v>
      </c>
      <c r="C62" s="96"/>
    </row>
    <row r="63" spans="1:3" s="66" customFormat="1" ht="27.95" customHeight="1">
      <c r="A63" s="91" t="s">
        <v>415</v>
      </c>
      <c r="B63" s="95" t="s">
        <v>404</v>
      </c>
      <c r="C63" s="96"/>
    </row>
    <row r="64" spans="1:3" s="66" customFormat="1" ht="27.95" customHeight="1">
      <c r="A64" s="91" t="s">
        <v>416</v>
      </c>
      <c r="B64" s="95" t="s">
        <v>404</v>
      </c>
      <c r="C64" s="96"/>
    </row>
    <row r="65" spans="1:3" s="66" customFormat="1" ht="27.95" customHeight="1">
      <c r="A65" s="91" t="s">
        <v>417</v>
      </c>
      <c r="B65" s="95" t="s">
        <v>418</v>
      </c>
      <c r="C65" s="96"/>
    </row>
    <row r="66" spans="1:3" s="66" customFormat="1" ht="27.95" customHeight="1">
      <c r="A66" s="91" t="s">
        <v>419</v>
      </c>
      <c r="B66" s="95" t="s">
        <v>418</v>
      </c>
      <c r="C66" s="96"/>
    </row>
    <row r="67" spans="1:3" s="66" customFormat="1" ht="27.95" customHeight="1">
      <c r="A67" s="92" t="s">
        <v>420</v>
      </c>
      <c r="B67" s="94" t="s">
        <v>1057</v>
      </c>
      <c r="C67" s="96"/>
    </row>
    <row r="68" spans="1:3" s="66" customFormat="1" ht="27.95" customHeight="1">
      <c r="A68" s="2" t="s">
        <v>207</v>
      </c>
      <c r="B68" s="95" t="s">
        <v>421</v>
      </c>
      <c r="C68" s="96"/>
    </row>
    <row r="69" spans="1:3" s="66" customFormat="1" ht="27.95" customHeight="1">
      <c r="A69" s="2" t="s">
        <v>208</v>
      </c>
      <c r="B69" s="95" t="s">
        <v>422</v>
      </c>
      <c r="C69" s="96"/>
    </row>
    <row r="70" spans="1:3" s="66" customFormat="1" ht="27.95" customHeight="1">
      <c r="A70" s="2" t="s">
        <v>406</v>
      </c>
      <c r="B70" s="95" t="s">
        <v>423</v>
      </c>
      <c r="C70" s="96"/>
    </row>
    <row r="71" spans="1:3" s="66" customFormat="1" ht="27.95" customHeight="1">
      <c r="A71" s="2" t="s">
        <v>405</v>
      </c>
      <c r="B71" s="554" t="s">
        <v>1059</v>
      </c>
      <c r="C71" s="96"/>
    </row>
    <row r="72" spans="1:3" s="66" customFormat="1" ht="27.95" customHeight="1">
      <c r="A72" s="2" t="s">
        <v>945</v>
      </c>
      <c r="B72" s="1567" t="s">
        <v>1052</v>
      </c>
      <c r="C72" s="96"/>
    </row>
    <row r="73" spans="1:3" s="66" customFormat="1" ht="27.95" customHeight="1">
      <c r="A73" s="92" t="s">
        <v>586</v>
      </c>
      <c r="B73" s="1567" t="s">
        <v>946</v>
      </c>
      <c r="C73" s="96"/>
    </row>
    <row r="74" spans="1:3" s="66" customFormat="1" ht="27.95" customHeight="1">
      <c r="A74" s="92" t="s">
        <v>321</v>
      </c>
      <c r="B74" s="1567" t="s">
        <v>947</v>
      </c>
      <c r="C74" s="96"/>
    </row>
    <row r="75" spans="1:3" s="66" customFormat="1" ht="27.95" customHeight="1">
      <c r="A75" s="92" t="s">
        <v>24</v>
      </c>
      <c r="B75" s="1567" t="s">
        <v>948</v>
      </c>
      <c r="C75" s="96"/>
    </row>
    <row r="76" spans="1:3" s="66" customFormat="1" ht="27.95" customHeight="1">
      <c r="A76" s="92" t="s">
        <v>407</v>
      </c>
      <c r="B76" s="1567" t="s">
        <v>950</v>
      </c>
      <c r="C76" s="96"/>
    </row>
    <row r="77" spans="1:3" s="66" customFormat="1" ht="27.95" customHeight="1">
      <c r="A77" s="92" t="s">
        <v>663</v>
      </c>
      <c r="B77" s="1567" t="s">
        <v>951</v>
      </c>
      <c r="C77" s="96"/>
    </row>
    <row r="78" spans="1:3" s="66" customFormat="1" ht="27.95" customHeight="1">
      <c r="A78" s="92" t="s">
        <v>408</v>
      </c>
      <c r="B78" s="1567" t="s">
        <v>952</v>
      </c>
      <c r="C78" s="96"/>
    </row>
    <row r="79" spans="1:3" s="66" customFormat="1" ht="27.95" customHeight="1">
      <c r="A79" s="92" t="s">
        <v>409</v>
      </c>
      <c r="B79" s="1567" t="s">
        <v>953</v>
      </c>
      <c r="C79" s="96"/>
    </row>
    <row r="80" spans="1:3" s="66" customFormat="1" ht="27.95" customHeight="1">
      <c r="A80" s="92" t="s">
        <v>664</v>
      </c>
      <c r="B80" s="1567" t="s">
        <v>954</v>
      </c>
      <c r="C80" s="96"/>
    </row>
    <row r="81" spans="1:3" s="66" customFormat="1" ht="27.95" customHeight="1">
      <c r="A81" s="92" t="s">
        <v>665</v>
      </c>
      <c r="B81" s="1567" t="s">
        <v>954</v>
      </c>
      <c r="C81" s="96"/>
    </row>
    <row r="82" spans="1:3" s="66" customFormat="1" ht="27.95" customHeight="1">
      <c r="A82" s="92" t="s">
        <v>957</v>
      </c>
      <c r="B82" s="1567" t="s">
        <v>956</v>
      </c>
      <c r="C82" s="96"/>
    </row>
    <row r="83" spans="1:3" s="66" customFormat="1" ht="27.95" customHeight="1">
      <c r="A83" s="92" t="s">
        <v>958</v>
      </c>
      <c r="B83" s="1567" t="s">
        <v>956</v>
      </c>
      <c r="C83" s="96"/>
    </row>
    <row r="84" spans="1:3" s="66" customFormat="1" ht="27.95" customHeight="1">
      <c r="A84" s="92" t="s">
        <v>959</v>
      </c>
      <c r="B84" s="1567" t="s">
        <v>956</v>
      </c>
      <c r="C84" s="96"/>
    </row>
    <row r="85" spans="1:3" s="66" customFormat="1" ht="27.95" customHeight="1">
      <c r="A85" s="92" t="s">
        <v>960</v>
      </c>
      <c r="B85" s="1567" t="s">
        <v>956</v>
      </c>
      <c r="C85" s="96"/>
    </row>
    <row r="86" spans="1:3" s="66" customFormat="1" ht="27.95" customHeight="1">
      <c r="A86" s="93" t="s">
        <v>0</v>
      </c>
      <c r="B86" s="1567" t="s">
        <v>963</v>
      </c>
      <c r="C86" s="96"/>
    </row>
    <row r="87" spans="1:3" s="66" customFormat="1" ht="27.95" customHeight="1">
      <c r="A87" s="93" t="s">
        <v>1</v>
      </c>
      <c r="B87" s="1567" t="s">
        <v>963</v>
      </c>
      <c r="C87" s="96"/>
    </row>
    <row r="88" spans="1:3" s="66" customFormat="1" ht="27.95" customHeight="1">
      <c r="A88" s="93" t="s">
        <v>961</v>
      </c>
      <c r="B88" s="1567" t="s">
        <v>963</v>
      </c>
      <c r="C88" s="96"/>
    </row>
    <row r="89" spans="1:3" s="66" customFormat="1" ht="27.95" customHeight="1">
      <c r="A89" s="93" t="s">
        <v>962</v>
      </c>
      <c r="B89" s="1567" t="s">
        <v>963</v>
      </c>
      <c r="C89" s="96"/>
    </row>
    <row r="90" spans="1:3" s="66" customFormat="1" ht="27.95" customHeight="1">
      <c r="A90" s="93" t="s">
        <v>410</v>
      </c>
      <c r="B90" s="1567" t="s">
        <v>964</v>
      </c>
      <c r="C90" s="96"/>
    </row>
    <row r="91" spans="1:3" s="66" customFormat="1" ht="27.95" customHeight="1">
      <c r="A91" s="93" t="s">
        <v>411</v>
      </c>
      <c r="B91" s="1567" t="s">
        <v>964</v>
      </c>
      <c r="C91" s="96"/>
    </row>
    <row r="92" spans="1:3" s="66" customFormat="1" ht="27.95" customHeight="1">
      <c r="A92" s="93" t="s">
        <v>412</v>
      </c>
      <c r="B92" s="1567" t="s">
        <v>964</v>
      </c>
      <c r="C92" s="96"/>
    </row>
    <row r="93" spans="1:3" s="66" customFormat="1" ht="27.95" customHeight="1">
      <c r="A93" s="93" t="s">
        <v>413</v>
      </c>
      <c r="B93" s="1567" t="s">
        <v>964</v>
      </c>
      <c r="C93" s="96"/>
    </row>
    <row r="94" spans="1:3" s="66" customFormat="1" ht="27.95" customHeight="1">
      <c r="A94" s="93" t="s">
        <v>965</v>
      </c>
      <c r="B94" s="1567" t="s">
        <v>964</v>
      </c>
      <c r="C94" s="96"/>
    </row>
    <row r="95" spans="1:3" s="66" customFormat="1" ht="27.95" customHeight="1">
      <c r="A95" s="93" t="s">
        <v>966</v>
      </c>
      <c r="B95" s="1567" t="s">
        <v>964</v>
      </c>
      <c r="C95" s="96"/>
    </row>
    <row r="96" spans="1:3" s="66" customFormat="1" ht="27.95" customHeight="1">
      <c r="A96" s="93" t="s">
        <v>967</v>
      </c>
      <c r="B96" s="1567" t="s">
        <v>964</v>
      </c>
      <c r="C96" s="96"/>
    </row>
    <row r="97" spans="2:2" s="66" customFormat="1" ht="27.95" customHeight="1">
      <c r="B97" s="94"/>
    </row>
    <row r="98" spans="2:2" ht="24.75" customHeight="1"/>
    <row r="99" spans="2:2" ht="24.75" customHeight="1"/>
    <row r="100" spans="2:2" ht="24.75" customHeight="1"/>
    <row r="101" spans="2:2" ht="24.75" customHeight="1"/>
    <row r="102" spans="2:2" ht="24.75" customHeight="1"/>
    <row r="103" spans="2:2" ht="24.75" customHeight="1"/>
    <row r="104" spans="2:2" ht="24.75" customHeight="1"/>
    <row r="105" spans="2:2" ht="24.75" customHeight="1"/>
    <row r="106" spans="2:2" ht="24.75" customHeight="1"/>
  </sheetData>
  <mergeCells count="2">
    <mergeCell ref="A2:B2"/>
    <mergeCell ref="A1:B1"/>
  </mergeCells>
  <phoneticPr fontId="0" type="noConversion"/>
  <hyperlinks>
    <hyperlink ref="B9" location="Tabl.3CZ.1!A1" display="Tabl.3CZ.1!A1"/>
    <hyperlink ref="B13" location="Tabl.4CZ.1!A1" display="Tabl.4CZ.1!A1"/>
    <hyperlink ref="B15" location="Tabl.5CZ.1!A1" display="Tabl.5CZ.1!A1"/>
    <hyperlink ref="B17" location="Tabl.6!A1" display="Tabl.6!A1"/>
    <hyperlink ref="B22" location="Tabl.10CZ.1!A1" display="Tabl.10CZ.1!A1"/>
    <hyperlink ref="B40" location="Tabl.19!A1" display="Tabl.19!A1"/>
    <hyperlink ref="B41" location="Tabl.20!A1" display="Tabl.20!A1"/>
    <hyperlink ref="B42" location="Tabl.21!A1" display="Tabl.21!A1"/>
    <hyperlink ref="B45" location="Tabl.23!A1" display="Tabl.23!A1"/>
    <hyperlink ref="B50" location="Tabl.26CZ.1!A1" display="Tabl.26CZ.1!A1"/>
    <hyperlink ref="B57" location="Tabl.28!A1" display="Tabl.28!A1"/>
    <hyperlink ref="B8" location="'Tabl. 2'!A1" display="'Tabl. 2'!A1"/>
    <hyperlink ref="B18" location="Tabl.7CZ.1!A1" display="Tabl.7CZ.1!A1"/>
    <hyperlink ref="B20" location="Tabl.8!A1" display="Tabl.8!A1"/>
    <hyperlink ref="B21" location="Tabl.9!A1" display="Tabl.9!A1"/>
    <hyperlink ref="B24" location="Tabl.11!A1" display="Tabl.11!A1"/>
    <hyperlink ref="B25" location="Tabl.12CZ.1!A1" display="Tabl.12CZ.1!A1"/>
    <hyperlink ref="B27" location="'Tabl. 13CZ.1'!A1" display="'Tabl. 13CZ.1'!A1"/>
    <hyperlink ref="B28" location="'Tabl. 13CZ.2'!A1" display="'Tabl. 13CZ.2'!A1"/>
    <hyperlink ref="B29" location="'Tabl. 13CZ.3'!A1" display="'Tabl. 13CZ.3'!A1"/>
    <hyperlink ref="B30" location="'Tabl. 14CZ.1 '!A1" display="'Tabl. 14CZ.1 '!A1"/>
    <hyperlink ref="B34" location="Tabl.16CZ.1!A1" display="Tabl.16CZ.1!A1"/>
    <hyperlink ref="B36" location="Tabl.17!A1" display="Tabl.17!A1"/>
    <hyperlink ref="B43" location="Tabl.22CZ.1!A1" display="Tabl.22CZ.1!A1"/>
    <hyperlink ref="B68" location="Tabl.33CZ.1!A1" display="Tabl.33CZ.1!A1"/>
    <hyperlink ref="B70" location="Tabl.34CZ.1!A1" display="Tabl.34CZ.1!A1"/>
    <hyperlink ref="B46" location="Tabl.24CZ.1!A1" display="Tabl.24CZ.1!A1"/>
    <hyperlink ref="B48" location="Tabl.25CZ.1!A1" display="Tabl.25CZ.1!A1"/>
    <hyperlink ref="B58" location="Tabl.29CZ.1!A1" display="Tabl.29CZ.1!A1"/>
    <hyperlink ref="B59" location="Tabl.29CZ.2!A1" display="Tabl.29CZ.2!A1"/>
    <hyperlink ref="B60" location="Tabl.30CZ.1!A1" display="Tabl.30CZ.1!A1"/>
    <hyperlink ref="B31" location="Tabl.14CZ.2!A1" display="Tabl.14CZ.2!A1"/>
    <hyperlink ref="B32" location="Tabl.14CZ.3!A1" display="Tabl.14CZ.3!A1"/>
    <hyperlink ref="B54"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bl.3CZ.2!A1" display="Tabl.3CZ.2!A1"/>
    <hyperlink ref="B14" location="Tabl.4CZ.2!A1" display="Tabl.4CZ.2!A1"/>
    <hyperlink ref="B19" location="Tabl.7CZ.2!A1" display="Tabl.7CZ.2!A1"/>
    <hyperlink ref="B23" location="Tabl.10CZ.2!A1" display="Tabl.10CZ.2!A1"/>
    <hyperlink ref="B26" location="Tabl.12CZ.2!A1" display="Tabl.12CZ.2!A1"/>
    <hyperlink ref="B35" location="Tabl.16CZ.2!A1" display="Tabl.16CZ.2!A1"/>
    <hyperlink ref="B44" location="Tabl.22CZ.2!A1" display="Tabl.22CZ.2!A1"/>
    <hyperlink ref="B69" location="Tabl.33CZ.2!A1" display="Tabl.33CZ.2!A1"/>
    <hyperlink ref="B71" location="Tabl.34CZ.2!A1" display="Tabl.34CZ.2!A1"/>
    <hyperlink ref="B47" location="Tabl.24CZ.2!A1" display="Tabl.24CZ.2!A1"/>
    <hyperlink ref="B49" location="Tabl.25CZ.2!A1" display="Tabl.25CZ.2!A1"/>
    <hyperlink ref="B51" location="Tabl.26CZ.2!A1" display="Tabl.26CZ.2!A1"/>
    <hyperlink ref="B52" location="Tabl.26CZ.3!A1" display="Tabl.26CZ.3!A1"/>
    <hyperlink ref="B53" location="Tabl.26CZ.4!A1" display="Tabl.26CZ.4!A1"/>
    <hyperlink ref="B55" location="Tabl.27CZ.2!A1" display="Tabl.27CZ.2!A1"/>
    <hyperlink ref="B61" location="Tabl.30CZ.2!A1" display="Tabl.30CZ.2!A1"/>
    <hyperlink ref="B33" location="Tabl.15!A1" display="Tabl.15!A1"/>
    <hyperlink ref="B37" location="Tabl.18CZ.1!A1" display="Tabl.18CZ.1!A1"/>
    <hyperlink ref="B38" location="Tabl.18CZ.2!A1" display="Tabl.18CZ.2!A1"/>
    <hyperlink ref="B39" location="Tabl.18CZ.3!A1" display="Tabl.18CZ.3!A1"/>
    <hyperlink ref="B67" location="Tabl.32!A1" display="Tabl.32!A1"/>
    <hyperlink ref="B16" location="Tabl.5CZ.2!A1" display="Tabl.5CZ.2!A1"/>
    <hyperlink ref="B11" location="Tabl.3CZ.3!A1" display="Tabl.3CZ.3!A1"/>
    <hyperlink ref="B12" location="Tabl.3CZ.4!A1" display="Tabl.3CZ.4!A1"/>
    <hyperlink ref="B56" location="Tabl.27CZ.3!A1" display="Tabl.27CZ.3!A1"/>
    <hyperlink ref="B62" location="Tabl.31CZ.1!A1" display="Tabl.31CZ.1!A1"/>
    <hyperlink ref="B63" location="Tabl.31CZ.2!A1" display="Tabl.31CZ.2!A1"/>
    <hyperlink ref="B64" location="Tabl.31CZ.3!A1" display="Tabl.31CZ.3!A1"/>
    <hyperlink ref="B65" location="Tabl.31CZ.4!A1" display="Tabl.31CZ.4!A1"/>
    <hyperlink ref="B66" location="Tabl.31CZ.5!A1" display="Tabl.31CZ.5!A1"/>
    <hyperlink ref="B72" location="Tabl.35!A1" display="Tabl.35!A1"/>
    <hyperlink ref="B73" location="Tabl.36!A1" display="Tabl.36!A1"/>
    <hyperlink ref="B74" location="Tabl.37!A1" display="Tabl.37!A1"/>
    <hyperlink ref="B75" location="Tabl.38!A1" display="Tabl.38!A1"/>
    <hyperlink ref="B76" location="Tabl.39!A1" display="Tabl.39!A1"/>
    <hyperlink ref="B77" location="Tabl.40CZ.1!A1" display="Tabl.40CZ.1!A1"/>
    <hyperlink ref="B78" location="Tabl.41CZ.1!Obszar_wydruku" display="Tabl.41CZ.1!Obszar_wydruku"/>
    <hyperlink ref="B79" location="Tabl.41CZ.1!Obszar_wydruku" display="Tabl.41CZ.1!Obszar_wydruku"/>
    <hyperlink ref="B80" location="'Tabl. 42'!A1" display="'Tabl. 42'!A1"/>
    <hyperlink ref="B81" location="'Tabl. 42'!A1" display="'Tabl. 42'!A1"/>
    <hyperlink ref="B82" location="Tabl.43CZ.1!A1" display="Tabl.43CZ.1!A1"/>
    <hyperlink ref="B83:B86" location="Tabl.43CZ.1!A1" display="Tabl.43CZ.1!A1"/>
    <hyperlink ref="B83" location="Tabl.43CZ.1A!A1" display="Tabl.43CZ.1A!A1"/>
    <hyperlink ref="B84" location="Tabl.43CZ.2!A1" display="Tabl.43CZ.2!A1"/>
    <hyperlink ref="B85" location="Tabl.43CZ.2A!A1" display="Tabl.43CZ.2A!A1"/>
    <hyperlink ref="B86" location="Tabl.44CZ.1!A1" display="Tabl.44CZ.1!A1"/>
    <hyperlink ref="B87:B89" location="Tabl.43CZ.1!A1" display="Tabl.43CZ.1!A1"/>
    <hyperlink ref="B87" location="Tabl.44CZ.2!A1" display="Tabl.44CZ.2!A1"/>
    <hyperlink ref="B88" location="Tabl.44CZ.3!A1" display="Tabl.44CZ.3!A1"/>
    <hyperlink ref="B89" location="'Tabl.44CZ.4 '!A1" display="'Tabl.44CZ.4 '!A1"/>
    <hyperlink ref="B90" location="Tabl.45CZ.1!A1" display="Tabl.45CZ.1!A1"/>
    <hyperlink ref="B91:B95" location="Tabl.45CZ.1!A1" display="Tabl.45CZ.1!A1"/>
    <hyperlink ref="B96" location="Tabl.45CZ.7!A1" display="Tabl.45CZ.7!A1"/>
    <hyperlink ref="B91" location="Tabl.45CZ.2!A1" display="Tabl.45CZ.2!A1"/>
    <hyperlink ref="B92" location="Tabl.45CZ.3!A1" display="Tabl.45CZ.3!A1"/>
    <hyperlink ref="B93" location="Tabl.45CZ.4!A1" display="Tabl.45CZ.4!A1"/>
    <hyperlink ref="B94" location="Tabl.45CZ.5!A1" display="Tabl.45CZ.5!A1"/>
    <hyperlink ref="B95" location="Tabl.45CZ.6!A1" display="Tabl.45CZ.6!A1"/>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election activeCell="Q10" sqref="Q10"/>
    </sheetView>
  </sheetViews>
  <sheetFormatPr defaultRowHeight="14.25"/>
  <cols>
    <col min="1" max="1" width="8.125" style="246" customWidth="1"/>
    <col min="2" max="2" width="15.625" style="246" customWidth="1"/>
    <col min="3" max="10" width="13.75" style="246" customWidth="1"/>
    <col min="11" max="16384" width="9" style="246"/>
  </cols>
  <sheetData>
    <row r="1" spans="1:10" ht="14.25" customHeight="1">
      <c r="A1" s="1748" t="s">
        <v>496</v>
      </c>
      <c r="B1" s="1748"/>
      <c r="C1" s="1711"/>
      <c r="D1" s="1711"/>
      <c r="E1" s="1711"/>
      <c r="F1" s="1711"/>
      <c r="G1" s="1711"/>
      <c r="I1" s="245" t="s">
        <v>32</v>
      </c>
    </row>
    <row r="2" spans="1:10" ht="14.25" customHeight="1">
      <c r="A2" s="1749" t="s">
        <v>156</v>
      </c>
      <c r="B2" s="1749"/>
      <c r="C2" s="1750"/>
      <c r="D2" s="154"/>
      <c r="E2" s="835"/>
      <c r="F2" s="835"/>
      <c r="G2" s="835"/>
      <c r="I2" s="1358" t="s">
        <v>298</v>
      </c>
      <c r="J2" s="1357"/>
    </row>
    <row r="3" spans="1:10" s="1357" customFormat="1" ht="14.25" customHeight="1">
      <c r="A3" s="1759" t="s">
        <v>497</v>
      </c>
      <c r="B3" s="1759"/>
      <c r="C3" s="1759"/>
      <c r="D3" s="1759"/>
      <c r="E3" s="1759"/>
    </row>
    <row r="4" spans="1:10" s="1357" customFormat="1" ht="14.25" customHeight="1">
      <c r="A4" s="1760" t="s">
        <v>157</v>
      </c>
      <c r="B4" s="1760"/>
      <c r="C4" s="1760"/>
      <c r="D4" s="1760"/>
      <c r="E4" s="1760"/>
    </row>
    <row r="5" spans="1:10" ht="12" customHeight="1">
      <c r="A5" s="130"/>
      <c r="B5" s="130"/>
      <c r="C5" s="130"/>
      <c r="D5" s="130"/>
      <c r="E5" s="130"/>
      <c r="F5" s="130"/>
      <c r="G5" s="428"/>
      <c r="H5" s="428"/>
      <c r="I5" s="428"/>
      <c r="J5" s="428"/>
    </row>
    <row r="6" spans="1:10" ht="15.95" customHeight="1">
      <c r="A6" s="1751" t="s">
        <v>1145</v>
      </c>
      <c r="B6" s="1752"/>
      <c r="C6" s="1745" t="s">
        <v>1143</v>
      </c>
      <c r="D6" s="1756"/>
      <c r="E6" s="1756"/>
      <c r="F6" s="1756"/>
      <c r="G6" s="1745" t="s">
        <v>1144</v>
      </c>
      <c r="H6" s="1625"/>
      <c r="I6" s="1625"/>
      <c r="J6" s="1625"/>
    </row>
    <row r="7" spans="1:10" ht="15.95" customHeight="1">
      <c r="A7" s="1753"/>
      <c r="B7" s="1752"/>
      <c r="C7" s="1757"/>
      <c r="D7" s="1758"/>
      <c r="E7" s="1758"/>
      <c r="F7" s="1758"/>
      <c r="G7" s="1623"/>
      <c r="H7" s="1627"/>
      <c r="I7" s="1627"/>
      <c r="J7" s="1627"/>
    </row>
    <row r="8" spans="1:10" ht="139.9" customHeight="1">
      <c r="A8" s="1753"/>
      <c r="B8" s="1752"/>
      <c r="C8" s="130" t="s">
        <v>1146</v>
      </c>
      <c r="D8" s="248" t="s">
        <v>1147</v>
      </c>
      <c r="E8" s="248" t="s">
        <v>1148</v>
      </c>
      <c r="F8" s="247" t="s">
        <v>1149</v>
      </c>
      <c r="G8" s="205" t="s">
        <v>1150</v>
      </c>
      <c r="H8" s="754" t="s">
        <v>1151</v>
      </c>
      <c r="I8" s="754" t="s">
        <v>1152</v>
      </c>
      <c r="J8" s="406" t="s">
        <v>1153</v>
      </c>
    </row>
    <row r="9" spans="1:10" ht="18" customHeight="1">
      <c r="A9" s="1754"/>
      <c r="B9" s="1755"/>
      <c r="C9" s="1746" t="s">
        <v>985</v>
      </c>
      <c r="D9" s="1747"/>
      <c r="E9" s="1747"/>
      <c r="F9" s="1747"/>
      <c r="G9" s="1717"/>
      <c r="H9" s="1717"/>
      <c r="I9" s="1717"/>
      <c r="J9" s="1717"/>
    </row>
    <row r="10" spans="1:10" ht="18" customHeight="1">
      <c r="A10" s="350">
        <v>2017</v>
      </c>
      <c r="B10" s="249" t="s">
        <v>73</v>
      </c>
      <c r="C10" s="837">
        <v>44.4</v>
      </c>
      <c r="D10" s="494">
        <v>17.399999999999999</v>
      </c>
      <c r="E10" s="494">
        <v>12</v>
      </c>
      <c r="F10" s="838">
        <v>15</v>
      </c>
      <c r="G10" s="494">
        <v>124.5</v>
      </c>
      <c r="H10" s="494">
        <v>9.6999999999999993</v>
      </c>
      <c r="I10" s="494">
        <v>38.299999999999997</v>
      </c>
      <c r="J10" s="837">
        <v>76.5</v>
      </c>
    </row>
    <row r="11" spans="1:10" ht="18" customHeight="1">
      <c r="A11" s="350"/>
      <c r="B11" s="249" t="s">
        <v>74</v>
      </c>
      <c r="C11" s="837">
        <v>44.5</v>
      </c>
      <c r="D11" s="494">
        <v>17.399999999999999</v>
      </c>
      <c r="E11" s="494">
        <v>12.1</v>
      </c>
      <c r="F11" s="838">
        <v>15.1</v>
      </c>
      <c r="G11" s="494">
        <v>123.8</v>
      </c>
      <c r="H11" s="494">
        <v>9.6999999999999993</v>
      </c>
      <c r="I11" s="494">
        <v>38.200000000000003</v>
      </c>
      <c r="J11" s="837">
        <v>75.900000000000006</v>
      </c>
    </row>
    <row r="12" spans="1:10" ht="18" customHeight="1">
      <c r="A12" s="350"/>
      <c r="B12" s="249" t="s">
        <v>75</v>
      </c>
      <c r="C12" s="837">
        <v>44.5</v>
      </c>
      <c r="D12" s="494">
        <v>17.3</v>
      </c>
      <c r="E12" s="494">
        <v>12</v>
      </c>
      <c r="F12" s="838">
        <v>15.1</v>
      </c>
      <c r="G12" s="494">
        <v>123.6</v>
      </c>
      <c r="H12" s="494">
        <v>9.6999999999999993</v>
      </c>
      <c r="I12" s="494">
        <v>38.299999999999997</v>
      </c>
      <c r="J12" s="837">
        <v>75.5</v>
      </c>
    </row>
    <row r="13" spans="1:10" ht="18" customHeight="1">
      <c r="A13" s="350"/>
      <c r="B13" s="249" t="s">
        <v>76</v>
      </c>
      <c r="C13" s="837">
        <v>44.567999999999998</v>
      </c>
      <c r="D13" s="494">
        <v>17.3</v>
      </c>
      <c r="E13" s="494">
        <v>12.04</v>
      </c>
      <c r="F13" s="838">
        <v>15.228</v>
      </c>
      <c r="G13" s="494">
        <v>123.248</v>
      </c>
      <c r="H13" s="494">
        <v>9.7409999999999997</v>
      </c>
      <c r="I13" s="494">
        <v>38.433</v>
      </c>
      <c r="J13" s="837">
        <v>75.073999999999998</v>
      </c>
    </row>
    <row r="14" spans="1:10" ht="18" customHeight="1">
      <c r="A14" s="350"/>
      <c r="B14" s="249" t="s">
        <v>77</v>
      </c>
      <c r="C14" s="837">
        <v>44.637999999999998</v>
      </c>
      <c r="D14" s="494">
        <v>17.273</v>
      </c>
      <c r="E14" s="494">
        <v>12.042999999999999</v>
      </c>
      <c r="F14" s="838">
        <v>15.321999999999999</v>
      </c>
      <c r="G14" s="494">
        <v>122.756</v>
      </c>
      <c r="H14" s="494">
        <v>9.798</v>
      </c>
      <c r="I14" s="494">
        <v>38.39</v>
      </c>
      <c r="J14" s="837">
        <v>74.567999999999998</v>
      </c>
    </row>
    <row r="15" spans="1:10" ht="18" customHeight="1">
      <c r="A15" s="350"/>
      <c r="B15" s="249" t="s">
        <v>78</v>
      </c>
      <c r="C15" s="837">
        <v>44.511000000000003</v>
      </c>
      <c r="D15" s="494">
        <v>17.116</v>
      </c>
      <c r="E15" s="494">
        <v>12.012</v>
      </c>
      <c r="F15" s="838">
        <v>15.382999999999999</v>
      </c>
      <c r="G15" s="494">
        <v>122.73</v>
      </c>
      <c r="H15" s="494">
        <v>9.8420000000000005</v>
      </c>
      <c r="I15" s="494">
        <v>38.353000000000002</v>
      </c>
      <c r="J15" s="837">
        <v>74.534999999999997</v>
      </c>
    </row>
    <row r="16" spans="1:10" ht="18" customHeight="1">
      <c r="A16" s="350"/>
      <c r="B16" s="249" t="s">
        <v>79</v>
      </c>
      <c r="C16" s="837">
        <v>44.28</v>
      </c>
      <c r="D16" s="494">
        <v>17.044</v>
      </c>
      <c r="E16" s="494">
        <v>11.948</v>
      </c>
      <c r="F16" s="838">
        <v>15.288</v>
      </c>
      <c r="G16" s="494">
        <v>122.777</v>
      </c>
      <c r="H16" s="494">
        <v>9.7910000000000004</v>
      </c>
      <c r="I16" s="494">
        <v>38.456000000000003</v>
      </c>
      <c r="J16" s="837">
        <v>74.53</v>
      </c>
    </row>
    <row r="17" spans="1:10" ht="18" customHeight="1">
      <c r="A17" s="350"/>
      <c r="B17" s="249" t="s">
        <v>80</v>
      </c>
      <c r="C17" s="837">
        <v>44.392000000000003</v>
      </c>
      <c r="D17" s="494">
        <v>17.079999999999998</v>
      </c>
      <c r="E17" s="494">
        <v>11.978</v>
      </c>
      <c r="F17" s="838">
        <v>15.334</v>
      </c>
      <c r="G17" s="494">
        <v>123.342</v>
      </c>
      <c r="H17" s="494">
        <v>9.8360000000000003</v>
      </c>
      <c r="I17" s="494">
        <v>38.56</v>
      </c>
      <c r="J17" s="837">
        <v>74.945999999999998</v>
      </c>
    </row>
    <row r="18" spans="1:10" ht="18" customHeight="1">
      <c r="A18" s="350"/>
      <c r="B18" s="249" t="s">
        <v>81</v>
      </c>
      <c r="C18" s="837">
        <v>44.212000000000003</v>
      </c>
      <c r="D18" s="494">
        <v>17</v>
      </c>
      <c r="E18" s="494">
        <v>11.894</v>
      </c>
      <c r="F18" s="838">
        <v>15.318</v>
      </c>
      <c r="G18" s="494">
        <v>123.384</v>
      </c>
      <c r="H18" s="494">
        <v>9.8550000000000004</v>
      </c>
      <c r="I18" s="494">
        <v>38.454000000000001</v>
      </c>
      <c r="J18" s="837">
        <v>75.075000000000003</v>
      </c>
    </row>
    <row r="19" spans="1:10" ht="12.75" customHeight="1">
      <c r="A19" s="350"/>
      <c r="B19" s="249"/>
      <c r="C19" s="837"/>
      <c r="D19" s="494"/>
      <c r="E19" s="494"/>
      <c r="F19" s="838"/>
      <c r="G19" s="494"/>
      <c r="H19" s="494"/>
      <c r="I19" s="494"/>
      <c r="J19" s="837"/>
    </row>
    <row r="20" spans="1:10" ht="18" customHeight="1">
      <c r="A20" s="350">
        <v>2018</v>
      </c>
      <c r="B20" s="249" t="s">
        <v>82</v>
      </c>
      <c r="C20" s="837">
        <v>46.776000000000003</v>
      </c>
      <c r="D20" s="494">
        <v>17.798999999999999</v>
      </c>
      <c r="E20" s="494">
        <v>11.824</v>
      </c>
      <c r="F20" s="838">
        <v>17.152999999999999</v>
      </c>
      <c r="G20" s="494">
        <v>126.203</v>
      </c>
      <c r="H20" s="494">
        <v>10.029</v>
      </c>
      <c r="I20" s="494">
        <v>39.704999999999998</v>
      </c>
      <c r="J20" s="837">
        <v>76.468999999999994</v>
      </c>
    </row>
    <row r="21" spans="1:10" ht="18" customHeight="1">
      <c r="A21" s="350"/>
      <c r="B21" s="249" t="s">
        <v>83</v>
      </c>
      <c r="C21" s="837">
        <v>46.844000000000001</v>
      </c>
      <c r="D21" s="494">
        <v>17.751000000000001</v>
      </c>
      <c r="E21" s="494">
        <v>11.888</v>
      </c>
      <c r="F21" s="838">
        <v>17.204999999999998</v>
      </c>
      <c r="G21" s="494">
        <v>126.154</v>
      </c>
      <c r="H21" s="494">
        <v>10.064</v>
      </c>
      <c r="I21" s="494">
        <v>39.817999999999998</v>
      </c>
      <c r="J21" s="837">
        <v>76.272000000000006</v>
      </c>
    </row>
    <row r="22" spans="1:10" ht="18" customHeight="1">
      <c r="A22" s="350"/>
      <c r="B22" s="249" t="s">
        <v>72</v>
      </c>
      <c r="C22" s="837">
        <v>47.006</v>
      </c>
      <c r="D22" s="494">
        <v>17.852</v>
      </c>
      <c r="E22" s="494">
        <v>11.992000000000001</v>
      </c>
      <c r="F22" s="838">
        <v>17.161999999999999</v>
      </c>
      <c r="G22" s="494">
        <v>125.381</v>
      </c>
      <c r="H22" s="494">
        <v>10.09</v>
      </c>
      <c r="I22" s="494">
        <v>39.634999999999998</v>
      </c>
      <c r="J22" s="837">
        <v>75.656000000000006</v>
      </c>
    </row>
    <row r="23" spans="1:10" ht="18" customHeight="1">
      <c r="A23" s="350"/>
      <c r="B23" s="249" t="s">
        <v>73</v>
      </c>
      <c r="C23" s="837">
        <v>47.08</v>
      </c>
      <c r="D23" s="494">
        <v>17.902000000000001</v>
      </c>
      <c r="E23" s="494">
        <v>12.132</v>
      </c>
      <c r="F23" s="838">
        <v>17.045999999999999</v>
      </c>
      <c r="G23" s="494">
        <v>125.155</v>
      </c>
      <c r="H23" s="494">
        <v>10.125</v>
      </c>
      <c r="I23" s="494">
        <v>39.719000000000001</v>
      </c>
      <c r="J23" s="837">
        <v>75.311000000000007</v>
      </c>
    </row>
    <row r="24" spans="1:10" ht="18" customHeight="1">
      <c r="A24" s="350"/>
      <c r="B24" s="249" t="s">
        <v>74</v>
      </c>
      <c r="C24" s="837">
        <v>47.24</v>
      </c>
      <c r="D24" s="494">
        <v>17.965</v>
      </c>
      <c r="E24" s="494">
        <v>12.212</v>
      </c>
      <c r="F24" s="838">
        <v>17.062999999999999</v>
      </c>
      <c r="G24" s="494">
        <v>124.943</v>
      </c>
      <c r="H24" s="494">
        <v>10.156000000000001</v>
      </c>
      <c r="I24" s="494">
        <v>39.646999999999998</v>
      </c>
      <c r="J24" s="837">
        <v>75.14</v>
      </c>
    </row>
    <row r="25" spans="1:10" ht="18" customHeight="1">
      <c r="A25" s="350"/>
      <c r="B25" s="249" t="s">
        <v>75</v>
      </c>
      <c r="C25" s="837">
        <v>47.223999999999997</v>
      </c>
      <c r="D25" s="494">
        <v>17.922000000000001</v>
      </c>
      <c r="E25" s="494">
        <v>12.208</v>
      </c>
      <c r="F25" s="838">
        <v>17.094000000000001</v>
      </c>
      <c r="G25" s="494">
        <v>125.01</v>
      </c>
      <c r="H25" s="494">
        <v>10.105</v>
      </c>
      <c r="I25" s="494">
        <v>39.823999999999998</v>
      </c>
      <c r="J25" s="837">
        <v>75.081000000000003</v>
      </c>
    </row>
    <row r="26" spans="1:10" ht="18" customHeight="1">
      <c r="A26" s="351"/>
      <c r="B26" s="251" t="s">
        <v>44</v>
      </c>
      <c r="C26" s="252">
        <v>106.2</v>
      </c>
      <c r="D26" s="252">
        <v>103.3</v>
      </c>
      <c r="E26" s="252">
        <v>101.6</v>
      </c>
      <c r="F26" s="252">
        <v>113.2</v>
      </c>
      <c r="G26" s="252">
        <v>101.1</v>
      </c>
      <c r="H26" s="252">
        <v>103.8</v>
      </c>
      <c r="I26" s="252">
        <v>103.9</v>
      </c>
      <c r="J26" s="579">
        <v>99.4</v>
      </c>
    </row>
    <row r="27" spans="1:10" ht="18" customHeight="1">
      <c r="A27" s="250"/>
      <c r="B27" s="257" t="s">
        <v>45</v>
      </c>
      <c r="C27" s="253">
        <v>100</v>
      </c>
      <c r="D27" s="253">
        <v>99.8</v>
      </c>
      <c r="E27" s="253">
        <v>100</v>
      </c>
      <c r="F27" s="253">
        <v>100.2</v>
      </c>
      <c r="G27" s="253">
        <v>100.1</v>
      </c>
      <c r="H27" s="253">
        <v>99.5</v>
      </c>
      <c r="I27" s="253">
        <v>100.4</v>
      </c>
      <c r="J27" s="580">
        <v>99.9</v>
      </c>
    </row>
    <row r="28" spans="1:10">
      <c r="A28" s="835"/>
      <c r="B28" s="835"/>
      <c r="C28" s="835"/>
      <c r="D28" s="835"/>
      <c r="E28" s="835"/>
      <c r="F28" s="835"/>
      <c r="G28" s="835"/>
      <c r="H28" s="835"/>
      <c r="I28" s="835"/>
      <c r="J28" s="835"/>
    </row>
    <row r="29" spans="1:10">
      <c r="A29" s="835"/>
      <c r="B29" s="835"/>
      <c r="C29" s="835"/>
      <c r="D29" s="835"/>
      <c r="E29" s="835"/>
      <c r="F29" s="835"/>
      <c r="G29" s="835"/>
      <c r="H29" s="835"/>
      <c r="I29" s="835"/>
      <c r="J29" s="835"/>
    </row>
  </sheetData>
  <mergeCells count="8">
    <mergeCell ref="G6:J7"/>
    <mergeCell ref="C9:J9"/>
    <mergeCell ref="A1:G1"/>
    <mergeCell ref="A2:C2"/>
    <mergeCell ref="A6:B9"/>
    <mergeCell ref="C6:F7"/>
    <mergeCell ref="A3:E3"/>
    <mergeCell ref="A4:E4"/>
  </mergeCells>
  <phoneticPr fontId="70" type="noConversion"/>
  <hyperlinks>
    <hyperlink ref="I1" location="'Spis tablic     List of tables'!A11" display="Powrót do spisu tablic"/>
    <hyperlink ref="I2" location="'Spis tablic     List of tables'!A1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80" zoomScaleNormal="80" workbookViewId="0">
      <selection activeCell="G6" sqref="G6:G9"/>
    </sheetView>
  </sheetViews>
  <sheetFormatPr defaultRowHeight="14.25"/>
  <cols>
    <col min="1" max="1" width="8.125" style="198" customWidth="1"/>
    <col min="2" max="2" width="15.625" style="198" customWidth="1"/>
    <col min="3" max="7" width="20.75" style="198" customWidth="1"/>
    <col min="8" max="16384" width="9" style="198"/>
  </cols>
  <sheetData>
    <row r="1" spans="1:7">
      <c r="A1" s="1775" t="s">
        <v>498</v>
      </c>
      <c r="B1" s="1775"/>
      <c r="C1" s="1711"/>
      <c r="D1" s="1711"/>
      <c r="F1" s="238" t="s">
        <v>32</v>
      </c>
    </row>
    <row r="2" spans="1:7">
      <c r="A2" s="1776" t="s">
        <v>429</v>
      </c>
      <c r="B2" s="1776"/>
      <c r="C2" s="1711"/>
      <c r="D2" s="836"/>
      <c r="F2" s="199" t="s">
        <v>298</v>
      </c>
    </row>
    <row r="3" spans="1:7" s="1359" customFormat="1">
      <c r="A3" s="1777" t="s">
        <v>499</v>
      </c>
      <c r="B3" s="1777"/>
      <c r="C3" s="1777"/>
      <c r="D3" s="1713"/>
    </row>
    <row r="4" spans="1:7" s="1359" customFormat="1">
      <c r="A4" s="1778" t="s">
        <v>157</v>
      </c>
      <c r="B4" s="1779"/>
      <c r="C4" s="1779"/>
      <c r="D4" s="1360"/>
    </row>
    <row r="5" spans="1:7" ht="15" customHeight="1">
      <c r="A5" s="237"/>
      <c r="B5" s="237"/>
      <c r="C5" s="1771"/>
      <c r="D5" s="1771"/>
      <c r="E5" s="1771"/>
      <c r="F5" s="1771"/>
      <c r="G5" s="1771"/>
    </row>
    <row r="6" spans="1:7" ht="8.1" customHeight="1">
      <c r="A6" s="1763" t="s">
        <v>1154</v>
      </c>
      <c r="B6" s="1764"/>
      <c r="C6" s="1772" t="s">
        <v>1155</v>
      </c>
      <c r="D6" s="1772" t="s">
        <v>1156</v>
      </c>
      <c r="E6" s="1772" t="s">
        <v>1157</v>
      </c>
      <c r="F6" s="1772" t="s">
        <v>1158</v>
      </c>
      <c r="G6" s="1768" t="s">
        <v>1159</v>
      </c>
    </row>
    <row r="7" spans="1:7" ht="15" customHeight="1">
      <c r="A7" s="1765"/>
      <c r="B7" s="1764"/>
      <c r="C7" s="1773"/>
      <c r="D7" s="1773"/>
      <c r="E7" s="1773"/>
      <c r="F7" s="1773"/>
      <c r="G7" s="1769"/>
    </row>
    <row r="8" spans="1:7" ht="8.1" customHeight="1">
      <c r="A8" s="1765"/>
      <c r="B8" s="1764"/>
      <c r="C8" s="1773"/>
      <c r="D8" s="1773"/>
      <c r="E8" s="1773"/>
      <c r="F8" s="1773"/>
      <c r="G8" s="1769"/>
    </row>
    <row r="9" spans="1:7" ht="144.94999999999999" customHeight="1">
      <c r="A9" s="1765"/>
      <c r="B9" s="1764"/>
      <c r="C9" s="1774"/>
      <c r="D9" s="1774"/>
      <c r="E9" s="1774"/>
      <c r="F9" s="1774"/>
      <c r="G9" s="1770"/>
    </row>
    <row r="10" spans="1:7" ht="15.95" customHeight="1">
      <c r="A10" s="1766"/>
      <c r="B10" s="1767"/>
      <c r="C10" s="1761" t="s">
        <v>887</v>
      </c>
      <c r="D10" s="1761"/>
      <c r="E10" s="1762"/>
      <c r="F10" s="1762"/>
      <c r="G10" s="1762"/>
    </row>
    <row r="11" spans="1:7" ht="18" customHeight="1">
      <c r="A11" s="352">
        <v>2017</v>
      </c>
      <c r="B11" s="200" t="s">
        <v>73</v>
      </c>
      <c r="C11" s="494">
        <v>27.8</v>
      </c>
      <c r="D11" s="494">
        <v>14.7</v>
      </c>
      <c r="E11" s="494">
        <v>25.9</v>
      </c>
      <c r="F11" s="494">
        <v>6.4</v>
      </c>
      <c r="G11" s="838">
        <v>28.6</v>
      </c>
    </row>
    <row r="12" spans="1:7" ht="18" customHeight="1">
      <c r="A12" s="352"/>
      <c r="B12" s="200" t="s">
        <v>74</v>
      </c>
      <c r="C12" s="494">
        <v>27.3</v>
      </c>
      <c r="D12" s="494">
        <v>14.8</v>
      </c>
      <c r="E12" s="494">
        <v>25.9</v>
      </c>
      <c r="F12" s="494">
        <v>6.4</v>
      </c>
      <c r="G12" s="838">
        <v>29</v>
      </c>
    </row>
    <row r="13" spans="1:7" ht="18" customHeight="1">
      <c r="A13" s="352"/>
      <c r="B13" s="200" t="s">
        <v>75</v>
      </c>
      <c r="C13" s="494">
        <v>27.2</v>
      </c>
      <c r="D13" s="494">
        <v>14.8</v>
      </c>
      <c r="E13" s="494">
        <v>26</v>
      </c>
      <c r="F13" s="494">
        <v>6.3</v>
      </c>
      <c r="G13" s="838">
        <v>29.3</v>
      </c>
    </row>
    <row r="14" spans="1:7" ht="18" customHeight="1">
      <c r="A14" s="352"/>
      <c r="B14" s="249" t="s">
        <v>76</v>
      </c>
      <c r="C14" s="494">
        <v>27.276</v>
      </c>
      <c r="D14" s="494">
        <v>14.397</v>
      </c>
      <c r="E14" s="494">
        <v>26.216000000000001</v>
      </c>
      <c r="F14" s="494">
        <v>6.3220000000000001</v>
      </c>
      <c r="G14" s="838">
        <v>29.597999999999999</v>
      </c>
    </row>
    <row r="15" spans="1:7" ht="18" customHeight="1">
      <c r="A15" s="352"/>
      <c r="B15" s="249" t="s">
        <v>77</v>
      </c>
      <c r="C15" s="494">
        <v>27.312000000000001</v>
      </c>
      <c r="D15" s="494">
        <v>14.289</v>
      </c>
      <c r="E15" s="494">
        <v>26.434000000000001</v>
      </c>
      <c r="F15" s="494">
        <v>6.32</v>
      </c>
      <c r="G15" s="838">
        <v>29.577000000000002</v>
      </c>
    </row>
    <row r="16" spans="1:7" ht="18" customHeight="1">
      <c r="A16" s="352"/>
      <c r="B16" s="249" t="s">
        <v>78</v>
      </c>
      <c r="C16" s="494">
        <v>27.317</v>
      </c>
      <c r="D16" s="494">
        <v>14.196999999999999</v>
      </c>
      <c r="E16" s="494">
        <v>26.594000000000001</v>
      </c>
      <c r="F16" s="494">
        <v>6.3140000000000001</v>
      </c>
      <c r="G16" s="838">
        <v>29.446000000000002</v>
      </c>
    </row>
    <row r="17" spans="1:7" ht="18" customHeight="1">
      <c r="A17" s="352"/>
      <c r="B17" s="249" t="s">
        <v>79</v>
      </c>
      <c r="C17" s="494">
        <v>27.341999999999999</v>
      </c>
      <c r="D17" s="494">
        <v>14.032</v>
      </c>
      <c r="E17" s="494">
        <v>26.838999999999999</v>
      </c>
      <c r="F17" s="494">
        <v>6.3460000000000001</v>
      </c>
      <c r="G17" s="838">
        <v>29.283999999999999</v>
      </c>
    </row>
    <row r="18" spans="1:7" ht="18" customHeight="1">
      <c r="A18" s="352"/>
      <c r="B18" s="249" t="s">
        <v>80</v>
      </c>
      <c r="C18" s="494">
        <v>27.599</v>
      </c>
      <c r="D18" s="494">
        <v>14.121</v>
      </c>
      <c r="E18" s="494">
        <v>26.977</v>
      </c>
      <c r="F18" s="494">
        <v>6.35</v>
      </c>
      <c r="G18" s="838">
        <v>29.414999999999999</v>
      </c>
    </row>
    <row r="19" spans="1:7" ht="18" customHeight="1">
      <c r="A19" s="352"/>
      <c r="B19" s="249" t="s">
        <v>81</v>
      </c>
      <c r="C19" s="494">
        <v>27.782</v>
      </c>
      <c r="D19" s="494">
        <v>14.077999999999999</v>
      </c>
      <c r="E19" s="494">
        <v>27.013000000000002</v>
      </c>
      <c r="F19" s="494">
        <v>6.335</v>
      </c>
      <c r="G19" s="838">
        <v>28.388000000000002</v>
      </c>
    </row>
    <row r="20" spans="1:7" ht="9.75" customHeight="1">
      <c r="A20" s="352"/>
      <c r="B20" s="249"/>
      <c r="C20" s="494"/>
      <c r="D20" s="494"/>
      <c r="E20" s="494"/>
      <c r="F20" s="494"/>
      <c r="G20" s="838"/>
    </row>
    <row r="21" spans="1:7" ht="18" customHeight="1">
      <c r="A21" s="352">
        <v>2018</v>
      </c>
      <c r="B21" s="249" t="s">
        <v>82</v>
      </c>
      <c r="C21" s="494">
        <v>29.245999999999999</v>
      </c>
      <c r="D21" s="494">
        <v>14.972</v>
      </c>
      <c r="E21" s="494">
        <v>27.73</v>
      </c>
      <c r="F21" s="494">
        <v>6.3970000000000002</v>
      </c>
      <c r="G21" s="838">
        <v>29.157</v>
      </c>
    </row>
    <row r="22" spans="1:7" ht="18" customHeight="1">
      <c r="A22" s="352"/>
      <c r="B22" s="249" t="s">
        <v>83</v>
      </c>
      <c r="C22" s="494">
        <v>29.379000000000001</v>
      </c>
      <c r="D22" s="494">
        <v>15.009</v>
      </c>
      <c r="E22" s="494">
        <v>27.748999999999999</v>
      </c>
      <c r="F22" s="494">
        <v>6.41</v>
      </c>
      <c r="G22" s="838">
        <v>29.324000000000002</v>
      </c>
    </row>
    <row r="23" spans="1:7" ht="18" customHeight="1">
      <c r="A23" s="352"/>
      <c r="B23" s="249" t="s">
        <v>72</v>
      </c>
      <c r="C23" s="494">
        <v>29.305</v>
      </c>
      <c r="D23" s="494">
        <v>15.023</v>
      </c>
      <c r="E23" s="494">
        <v>28.068999999999999</v>
      </c>
      <c r="F23" s="494">
        <v>6.3929999999999998</v>
      </c>
      <c r="G23" s="838">
        <v>29.533999999999999</v>
      </c>
    </row>
    <row r="24" spans="1:7" ht="18" customHeight="1">
      <c r="A24" s="352"/>
      <c r="B24" s="249" t="s">
        <v>73</v>
      </c>
      <c r="C24" s="494">
        <v>29.247</v>
      </c>
      <c r="D24" s="494">
        <v>15.1</v>
      </c>
      <c r="E24" s="494">
        <v>27.751000000000001</v>
      </c>
      <c r="F24" s="494">
        <v>6.4039999999999999</v>
      </c>
      <c r="G24" s="838">
        <v>29.652999999999999</v>
      </c>
    </row>
    <row r="25" spans="1:7" ht="18" customHeight="1">
      <c r="A25" s="352"/>
      <c r="B25" s="249" t="s">
        <v>74</v>
      </c>
      <c r="C25" s="494">
        <v>29.344000000000001</v>
      </c>
      <c r="D25" s="494">
        <v>15.132</v>
      </c>
      <c r="E25" s="494">
        <v>27.829000000000001</v>
      </c>
      <c r="F25" s="494">
        <v>6.3159999999999998</v>
      </c>
      <c r="G25" s="838">
        <v>29.481999999999999</v>
      </c>
    </row>
    <row r="26" spans="1:7" ht="18" customHeight="1">
      <c r="A26" s="352"/>
      <c r="B26" s="249" t="s">
        <v>75</v>
      </c>
      <c r="C26" s="494">
        <v>29.667999999999999</v>
      </c>
      <c r="D26" s="494">
        <v>15.148999999999999</v>
      </c>
      <c r="E26" s="494">
        <v>27.943000000000001</v>
      </c>
      <c r="F26" s="494">
        <v>6.3460000000000001</v>
      </c>
      <c r="G26" s="838">
        <v>29.652000000000001</v>
      </c>
    </row>
    <row r="27" spans="1:7" ht="18" customHeight="1">
      <c r="A27" s="353"/>
      <c r="B27" s="202" t="s">
        <v>44</v>
      </c>
      <c r="C27" s="546">
        <v>109</v>
      </c>
      <c r="D27" s="546">
        <v>102.1</v>
      </c>
      <c r="E27" s="546">
        <v>107.5</v>
      </c>
      <c r="F27" s="546">
        <v>100</v>
      </c>
      <c r="G27" s="588">
        <v>101.2</v>
      </c>
    </row>
    <row r="28" spans="1:7" ht="18" customHeight="1">
      <c r="A28" s="201"/>
      <c r="B28" s="256" t="s">
        <v>45</v>
      </c>
      <c r="C28" s="244">
        <v>101.1</v>
      </c>
      <c r="D28" s="244">
        <v>100.1</v>
      </c>
      <c r="E28" s="244">
        <v>100.4</v>
      </c>
      <c r="F28" s="244">
        <v>100.5</v>
      </c>
      <c r="G28" s="589">
        <v>100.6</v>
      </c>
    </row>
  </sheetData>
  <mergeCells count="12">
    <mergeCell ref="A1:D1"/>
    <mergeCell ref="A2:C2"/>
    <mergeCell ref="A3:D3"/>
    <mergeCell ref="A4:C4"/>
    <mergeCell ref="F6:F9"/>
    <mergeCell ref="C10:G10"/>
    <mergeCell ref="A6:B10"/>
    <mergeCell ref="G6:G9"/>
    <mergeCell ref="C5:G5"/>
    <mergeCell ref="C6:C9"/>
    <mergeCell ref="D6:D9"/>
    <mergeCell ref="E6:E9"/>
  </mergeCells>
  <phoneticPr fontId="70"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3"/>
  <sheetViews>
    <sheetView showGridLines="0" topLeftCell="A4" zoomScale="90" zoomScaleNormal="90" workbookViewId="0">
      <selection activeCell="H5" sqref="H5:H6"/>
    </sheetView>
  </sheetViews>
  <sheetFormatPr defaultRowHeight="12.75"/>
  <cols>
    <col min="1" max="1" width="8.125" style="21" customWidth="1"/>
    <col min="2" max="2" width="12.375" style="21" customWidth="1"/>
    <col min="3" max="4" width="15.75" style="21" customWidth="1"/>
    <col min="5" max="5" width="15.75" style="1199" customWidth="1"/>
    <col min="6" max="9" width="15.75" style="21" customWidth="1"/>
    <col min="10" max="48" width="8.875" style="21" customWidth="1"/>
    <col min="49" max="16384" width="9" style="21"/>
  </cols>
  <sheetData>
    <row r="1" spans="1:56" ht="12.75" customHeight="1">
      <c r="A1" s="1782" t="s">
        <v>325</v>
      </c>
      <c r="B1" s="1782"/>
      <c r="C1" s="1782"/>
      <c r="D1" s="1782"/>
      <c r="E1" s="1782"/>
      <c r="F1" s="1782"/>
      <c r="G1" s="547"/>
      <c r="H1" s="97" t="s">
        <v>32</v>
      </c>
      <c r="AE1" s="31"/>
    </row>
    <row r="2" spans="1:56" s="1342" customFormat="1" ht="12.75" customHeight="1">
      <c r="A2" s="1783" t="s">
        <v>158</v>
      </c>
      <c r="B2" s="1783"/>
      <c r="C2" s="1783"/>
      <c r="D2" s="1783"/>
      <c r="E2" s="1783"/>
      <c r="F2" s="1783"/>
      <c r="G2" s="1518"/>
      <c r="H2" s="1521" t="s">
        <v>298</v>
      </c>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row>
    <row r="3" spans="1:56" s="4" customFormat="1" ht="12.75" customHeight="1">
      <c r="A3" s="1720" t="s">
        <v>1160</v>
      </c>
      <c r="B3" s="1721"/>
      <c r="C3" s="1733" t="s">
        <v>1121</v>
      </c>
      <c r="D3" s="423"/>
      <c r="E3" s="1198"/>
      <c r="F3" s="175"/>
      <c r="G3" s="175"/>
      <c r="H3" s="175"/>
      <c r="I3" s="175"/>
      <c r="J3" s="99"/>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14.1" customHeight="1">
      <c r="A4" s="1722"/>
      <c r="B4" s="1723"/>
      <c r="C4" s="1785"/>
      <c r="D4" s="1732" t="s">
        <v>1161</v>
      </c>
      <c r="E4" s="1716"/>
      <c r="F4" s="1716"/>
      <c r="G4" s="1716"/>
      <c r="H4" s="1784"/>
      <c r="I4" s="1795" t="s">
        <v>1165</v>
      </c>
    </row>
    <row r="5" spans="1:56" ht="94.9" customHeight="1">
      <c r="A5" s="1722"/>
      <c r="B5" s="1723"/>
      <c r="C5" s="1785"/>
      <c r="D5" s="1733" t="s">
        <v>1122</v>
      </c>
      <c r="E5" s="1788" t="s">
        <v>1123</v>
      </c>
      <c r="F5" s="1790" t="s">
        <v>1162</v>
      </c>
      <c r="G5" s="1792" t="s">
        <v>1163</v>
      </c>
      <c r="H5" s="1794" t="s">
        <v>1164</v>
      </c>
      <c r="I5" s="1796"/>
    </row>
    <row r="6" spans="1:56" ht="12" customHeight="1">
      <c r="A6" s="1722"/>
      <c r="B6" s="1723"/>
      <c r="C6" s="1786"/>
      <c r="D6" s="1787"/>
      <c r="E6" s="1789"/>
      <c r="F6" s="1791"/>
      <c r="G6" s="1793"/>
      <c r="H6" s="1793"/>
      <c r="I6" s="1787"/>
    </row>
    <row r="7" spans="1:56" ht="13.9" customHeight="1">
      <c r="A7" s="1724"/>
      <c r="B7" s="1725"/>
      <c r="C7" s="1731" t="s">
        <v>914</v>
      </c>
      <c r="D7" s="1732"/>
      <c r="E7" s="1732"/>
      <c r="F7" s="1732"/>
      <c r="G7" s="1732"/>
      <c r="H7" s="1732"/>
      <c r="I7" s="1732"/>
    </row>
    <row r="8" spans="1:56" ht="12" customHeight="1">
      <c r="A8" s="354">
        <v>2016</v>
      </c>
      <c r="B8" s="174" t="s">
        <v>54</v>
      </c>
      <c r="C8" s="207">
        <v>460.4</v>
      </c>
      <c r="D8" s="207">
        <v>184.8</v>
      </c>
      <c r="E8" s="210">
        <v>2.9</v>
      </c>
      <c r="F8" s="207">
        <v>162.4</v>
      </c>
      <c r="G8" s="207">
        <v>9.9</v>
      </c>
      <c r="H8" s="207">
        <v>9.6</v>
      </c>
      <c r="I8" s="208">
        <v>37.6</v>
      </c>
    </row>
    <row r="9" spans="1:56" ht="12" customHeight="1">
      <c r="A9" s="354">
        <v>2017</v>
      </c>
      <c r="B9" s="174" t="s">
        <v>54</v>
      </c>
      <c r="C9" s="207">
        <v>483.64699999999999</v>
      </c>
      <c r="D9" s="207">
        <v>193.24299999999999</v>
      </c>
      <c r="E9" s="210">
        <v>2.7509999999999999</v>
      </c>
      <c r="F9" s="207">
        <v>171.39099999999999</v>
      </c>
      <c r="G9" s="207">
        <v>9.3019999999999996</v>
      </c>
      <c r="H9" s="207">
        <v>9.7989999999999995</v>
      </c>
      <c r="I9" s="208">
        <v>38.149000000000001</v>
      </c>
    </row>
    <row r="10" spans="1:56" ht="12" customHeight="1">
      <c r="A10" s="354"/>
      <c r="B10" s="159" t="s">
        <v>44</v>
      </c>
      <c r="C10" s="148">
        <v>105.1</v>
      </c>
      <c r="D10" s="148">
        <v>104.6</v>
      </c>
      <c r="E10" s="211">
        <v>96.1</v>
      </c>
      <c r="F10" s="148">
        <v>105.5</v>
      </c>
      <c r="G10" s="148">
        <v>93.8</v>
      </c>
      <c r="H10" s="148">
        <v>101.8</v>
      </c>
      <c r="I10" s="149">
        <v>101.5</v>
      </c>
    </row>
    <row r="11" spans="1:56" ht="12" customHeight="1">
      <c r="A11" s="354">
        <v>2017</v>
      </c>
      <c r="B11" s="840" t="s">
        <v>670</v>
      </c>
      <c r="C11" s="207">
        <v>481.8</v>
      </c>
      <c r="D11" s="207">
        <v>191.6</v>
      </c>
      <c r="E11" s="210">
        <v>2.8</v>
      </c>
      <c r="F11" s="207">
        <v>169.5</v>
      </c>
      <c r="G11" s="207">
        <v>9.5</v>
      </c>
      <c r="H11" s="207">
        <v>9.8000000000000007</v>
      </c>
      <c r="I11" s="834">
        <v>37.700000000000003</v>
      </c>
    </row>
    <row r="12" spans="1:56" ht="12" customHeight="1">
      <c r="A12" s="354"/>
      <c r="B12" s="840" t="s">
        <v>671</v>
      </c>
      <c r="C12" s="207">
        <v>481.6</v>
      </c>
      <c r="D12" s="207">
        <v>191.9</v>
      </c>
      <c r="E12" s="210">
        <v>2.8</v>
      </c>
      <c r="F12" s="207">
        <v>169.9</v>
      </c>
      <c r="G12" s="207">
        <v>9.5</v>
      </c>
      <c r="H12" s="207">
        <v>9.6999999999999993</v>
      </c>
      <c r="I12" s="834">
        <v>37.700000000000003</v>
      </c>
    </row>
    <row r="13" spans="1:56" ht="12" customHeight="1">
      <c r="A13" s="354"/>
      <c r="B13" s="840" t="s">
        <v>667</v>
      </c>
      <c r="C13" s="142">
        <v>481.7</v>
      </c>
      <c r="D13" s="142">
        <v>192.1</v>
      </c>
      <c r="E13" s="609">
        <v>2.8</v>
      </c>
      <c r="F13" s="142">
        <v>170.2</v>
      </c>
      <c r="G13" s="142">
        <v>9.4</v>
      </c>
      <c r="H13" s="142">
        <v>9.8000000000000007</v>
      </c>
      <c r="I13" s="395">
        <v>37.799999999999997</v>
      </c>
      <c r="J13" s="33"/>
    </row>
    <row r="14" spans="1:56" s="33" customFormat="1" ht="12" customHeight="1">
      <c r="A14" s="357"/>
      <c r="B14" s="841" t="s">
        <v>672</v>
      </c>
      <c r="C14" s="142">
        <v>482.23599999999999</v>
      </c>
      <c r="D14" s="142">
        <v>192.38</v>
      </c>
      <c r="E14" s="609">
        <v>2.778</v>
      </c>
      <c r="F14" s="142">
        <v>170.43199999999999</v>
      </c>
      <c r="G14" s="142">
        <v>9.4060000000000006</v>
      </c>
      <c r="H14" s="142">
        <v>9.7639999999999993</v>
      </c>
      <c r="I14" s="842">
        <v>37.860999999999997</v>
      </c>
    </row>
    <row r="15" spans="1:56" s="33" customFormat="1" ht="12" customHeight="1">
      <c r="A15" s="357"/>
      <c r="B15" s="841" t="s">
        <v>673</v>
      </c>
      <c r="C15" s="142">
        <v>482.52699999999999</v>
      </c>
      <c r="D15" s="142">
        <v>192.65799999999999</v>
      </c>
      <c r="E15" s="609">
        <v>2.778</v>
      </c>
      <c r="F15" s="142">
        <v>170.714</v>
      </c>
      <c r="G15" s="142">
        <v>9.3840000000000003</v>
      </c>
      <c r="H15" s="142">
        <v>9.782</v>
      </c>
      <c r="I15" s="842">
        <v>37.767000000000003</v>
      </c>
    </row>
    <row r="16" spans="1:56" ht="12" customHeight="1">
      <c r="A16" s="354"/>
      <c r="B16" s="840" t="s">
        <v>674</v>
      </c>
      <c r="C16" s="142">
        <v>482.66399999999999</v>
      </c>
      <c r="D16" s="142">
        <v>192.834</v>
      </c>
      <c r="E16" s="609">
        <v>2.7730000000000001</v>
      </c>
      <c r="F16" s="142">
        <v>170.91800000000001</v>
      </c>
      <c r="G16" s="142">
        <v>9.36</v>
      </c>
      <c r="H16" s="142">
        <v>9.7829999999999995</v>
      </c>
      <c r="I16" s="842">
        <v>37.856999999999999</v>
      </c>
      <c r="J16" s="33"/>
      <c r="P16" s="33"/>
    </row>
    <row r="17" spans="1:19" ht="12" customHeight="1">
      <c r="A17" s="354"/>
      <c r="B17" s="840" t="s">
        <v>675</v>
      </c>
      <c r="C17" s="142">
        <v>483.01600000000002</v>
      </c>
      <c r="D17" s="142">
        <v>193.071</v>
      </c>
      <c r="E17" s="609">
        <v>2.7629999999999999</v>
      </c>
      <c r="F17" s="142">
        <v>171.185</v>
      </c>
      <c r="G17" s="142">
        <v>9.34</v>
      </c>
      <c r="H17" s="142">
        <v>9.7829999999999995</v>
      </c>
      <c r="I17" s="842">
        <v>37.893999999999998</v>
      </c>
      <c r="J17" s="33"/>
      <c r="P17" s="33"/>
    </row>
    <row r="18" spans="1:19" ht="12" customHeight="1">
      <c r="A18" s="354"/>
      <c r="B18" s="840" t="s">
        <v>676</v>
      </c>
      <c r="C18" s="142">
        <v>483.13099999999997</v>
      </c>
      <c r="D18" s="142">
        <v>193.10300000000001</v>
      </c>
      <c r="E18" s="609">
        <v>2.7530000000000001</v>
      </c>
      <c r="F18" s="142">
        <v>171.227</v>
      </c>
      <c r="G18" s="142">
        <v>9.3179999999999996</v>
      </c>
      <c r="H18" s="142">
        <v>9.8049999999999997</v>
      </c>
      <c r="I18" s="842">
        <v>37.975000000000001</v>
      </c>
      <c r="J18" s="33"/>
      <c r="P18" s="33"/>
    </row>
    <row r="19" spans="1:19" ht="12" customHeight="1">
      <c r="A19" s="354"/>
      <c r="B19" s="840" t="s">
        <v>54</v>
      </c>
      <c r="C19" s="142">
        <v>483.64699999999999</v>
      </c>
      <c r="D19" s="142">
        <v>193.24299999999999</v>
      </c>
      <c r="E19" s="609">
        <v>2.7509999999999999</v>
      </c>
      <c r="F19" s="142">
        <v>171.39099999999999</v>
      </c>
      <c r="G19" s="142">
        <v>9.3019999999999996</v>
      </c>
      <c r="H19" s="142">
        <v>9.7989999999999995</v>
      </c>
      <c r="I19" s="842">
        <v>38.149000000000001</v>
      </c>
      <c r="J19" s="33"/>
      <c r="P19" s="33"/>
    </row>
    <row r="20" spans="1:19" ht="12" customHeight="1">
      <c r="A20" s="354">
        <v>2018</v>
      </c>
      <c r="B20" s="174" t="s">
        <v>668</v>
      </c>
      <c r="C20" s="207">
        <v>498.04399999999998</v>
      </c>
      <c r="D20" s="207">
        <v>196.26</v>
      </c>
      <c r="E20" s="210">
        <v>2.5089999999999999</v>
      </c>
      <c r="F20" s="207">
        <v>173.55</v>
      </c>
      <c r="G20" s="207">
        <v>10.057</v>
      </c>
      <c r="H20" s="207">
        <v>10.144</v>
      </c>
      <c r="I20" s="208">
        <v>40.610999999999997</v>
      </c>
      <c r="P20" s="33"/>
    </row>
    <row r="21" spans="1:19" ht="12" customHeight="1">
      <c r="A21" s="354"/>
      <c r="B21" s="174" t="s">
        <v>669</v>
      </c>
      <c r="C21" s="207">
        <v>497.964</v>
      </c>
      <c r="D21" s="207">
        <v>196.35900000000001</v>
      </c>
      <c r="E21" s="210">
        <v>2.5049999999999999</v>
      </c>
      <c r="F21" s="207">
        <v>173.7</v>
      </c>
      <c r="G21" s="207">
        <v>10.023</v>
      </c>
      <c r="H21" s="207">
        <v>10.131</v>
      </c>
      <c r="I21" s="208">
        <v>40.593000000000004</v>
      </c>
    </row>
    <row r="22" spans="1:19" ht="12" customHeight="1">
      <c r="A22" s="354"/>
      <c r="B22" s="174" t="s">
        <v>670</v>
      </c>
      <c r="C22" s="207">
        <v>498.529</v>
      </c>
      <c r="D22" s="207">
        <v>196.80600000000001</v>
      </c>
      <c r="E22" s="210">
        <v>2.5089999999999999</v>
      </c>
      <c r="F22" s="207">
        <v>174.203</v>
      </c>
      <c r="G22" s="207">
        <v>9.9580000000000002</v>
      </c>
      <c r="H22" s="207">
        <v>10.135999999999999</v>
      </c>
      <c r="I22" s="208">
        <v>40.487000000000002</v>
      </c>
    </row>
    <row r="23" spans="1:19" ht="12" customHeight="1">
      <c r="A23" s="354"/>
      <c r="B23" s="174" t="s">
        <v>671</v>
      </c>
      <c r="C23" s="207">
        <v>498.21100000000001</v>
      </c>
      <c r="D23" s="207">
        <v>196.96700000000001</v>
      </c>
      <c r="E23" s="210">
        <v>2.5139999999999998</v>
      </c>
      <c r="F23" s="207">
        <v>174.39599999999999</v>
      </c>
      <c r="G23" s="207">
        <v>9.9459999999999997</v>
      </c>
      <c r="H23" s="207">
        <v>10.111000000000001</v>
      </c>
      <c r="I23" s="208">
        <v>40.447000000000003</v>
      </c>
    </row>
    <row r="24" spans="1:19" ht="12" customHeight="1">
      <c r="A24" s="354"/>
      <c r="B24" s="174" t="s">
        <v>667</v>
      </c>
      <c r="C24" s="207">
        <v>499.255</v>
      </c>
      <c r="D24" s="207">
        <v>197.61600000000001</v>
      </c>
      <c r="E24" s="210">
        <v>2.52</v>
      </c>
      <c r="F24" s="207">
        <v>174.93</v>
      </c>
      <c r="G24" s="207">
        <v>9.9440000000000008</v>
      </c>
      <c r="H24" s="207">
        <v>10.222</v>
      </c>
      <c r="I24" s="208">
        <v>40.491</v>
      </c>
    </row>
    <row r="25" spans="1:19" s="1508" customFormat="1" ht="12" customHeight="1">
      <c r="A25" s="1506"/>
      <c r="B25" s="159" t="s">
        <v>44</v>
      </c>
      <c r="C25" s="146">
        <v>103.6</v>
      </c>
      <c r="D25" s="146">
        <v>102.9</v>
      </c>
      <c r="E25" s="1507">
        <v>90.6</v>
      </c>
      <c r="F25" s="146">
        <v>102.8</v>
      </c>
      <c r="G25" s="146">
        <v>105.4</v>
      </c>
      <c r="H25" s="146">
        <v>104.8</v>
      </c>
      <c r="I25" s="147">
        <v>107.1</v>
      </c>
    </row>
    <row r="26" spans="1:19" ht="12" customHeight="1">
      <c r="A26" s="354">
        <v>2017</v>
      </c>
      <c r="B26" s="843" t="s">
        <v>73</v>
      </c>
      <c r="C26" s="207">
        <v>483.5</v>
      </c>
      <c r="D26" s="207">
        <v>192.8</v>
      </c>
      <c r="E26" s="207">
        <v>2.8</v>
      </c>
      <c r="F26" s="207">
        <v>170.8</v>
      </c>
      <c r="G26" s="207">
        <v>9.4</v>
      </c>
      <c r="H26" s="207">
        <v>9.8000000000000007</v>
      </c>
      <c r="I26" s="545">
        <v>37.799999999999997</v>
      </c>
    </row>
    <row r="27" spans="1:19" ht="12" customHeight="1">
      <c r="A27" s="354"/>
      <c r="B27" s="843" t="s">
        <v>74</v>
      </c>
      <c r="C27" s="207">
        <v>483.7</v>
      </c>
      <c r="D27" s="207">
        <v>193.2</v>
      </c>
      <c r="E27" s="207">
        <v>2.8</v>
      </c>
      <c r="F27" s="207">
        <v>171.3</v>
      </c>
      <c r="G27" s="207">
        <v>9.4</v>
      </c>
      <c r="H27" s="207">
        <v>9.8000000000000007</v>
      </c>
      <c r="I27" s="545">
        <v>37.9</v>
      </c>
    </row>
    <row r="28" spans="1:19" ht="12" customHeight="1">
      <c r="A28" s="354"/>
      <c r="B28" s="843" t="s">
        <v>75</v>
      </c>
      <c r="C28" s="207">
        <v>484.2</v>
      </c>
      <c r="D28" s="207">
        <v>193.8</v>
      </c>
      <c r="E28" s="207">
        <v>2.8</v>
      </c>
      <c r="F28" s="207">
        <v>171.9</v>
      </c>
      <c r="G28" s="207">
        <v>9.3000000000000007</v>
      </c>
      <c r="H28" s="207">
        <v>9.8000000000000007</v>
      </c>
      <c r="I28" s="545">
        <v>38</v>
      </c>
    </row>
    <row r="29" spans="1:19" s="33" customFormat="1" ht="12" customHeight="1">
      <c r="A29" s="357"/>
      <c r="B29" s="844" t="s">
        <v>76</v>
      </c>
      <c r="C29" s="142">
        <v>486.154</v>
      </c>
      <c r="D29" s="142">
        <v>194.80500000000001</v>
      </c>
      <c r="E29" s="142">
        <v>2.7360000000000002</v>
      </c>
      <c r="F29" s="142">
        <v>172.99799999999999</v>
      </c>
      <c r="G29" s="142">
        <v>9.2360000000000007</v>
      </c>
      <c r="H29" s="142">
        <v>9.8350000000000009</v>
      </c>
      <c r="I29" s="293">
        <v>38.192</v>
      </c>
      <c r="P29" s="21"/>
      <c r="R29" s="1497"/>
      <c r="S29" s="1497"/>
    </row>
    <row r="30" spans="1:19" s="33" customFormat="1" ht="12" customHeight="1">
      <c r="A30" s="357"/>
      <c r="B30" s="844" t="s">
        <v>77</v>
      </c>
      <c r="C30" s="142">
        <v>486.11799999999999</v>
      </c>
      <c r="D30" s="142">
        <v>194.67500000000001</v>
      </c>
      <c r="E30" s="142">
        <v>2.7</v>
      </c>
      <c r="F30" s="142">
        <v>172.9</v>
      </c>
      <c r="G30" s="142">
        <v>9.2289999999999992</v>
      </c>
      <c r="H30" s="142">
        <v>9.8460000000000001</v>
      </c>
      <c r="I30" s="293">
        <v>38.171999999999997</v>
      </c>
      <c r="P30" s="21"/>
      <c r="R30" s="1497"/>
      <c r="S30" s="1497"/>
    </row>
    <row r="31" spans="1:19" ht="12" customHeight="1">
      <c r="A31" s="354"/>
      <c r="B31" s="843" t="s">
        <v>78</v>
      </c>
      <c r="C31" s="207">
        <v>485.72</v>
      </c>
      <c r="D31" s="207">
        <v>194.541</v>
      </c>
      <c r="E31" s="207">
        <v>2.673</v>
      </c>
      <c r="F31" s="207">
        <v>172.84800000000001</v>
      </c>
      <c r="G31" s="207">
        <v>9.1790000000000003</v>
      </c>
      <c r="H31" s="207">
        <v>9.8409999999999993</v>
      </c>
      <c r="I31" s="545">
        <v>38.057000000000002</v>
      </c>
    </row>
    <row r="32" spans="1:19" ht="12" customHeight="1">
      <c r="A32" s="354"/>
      <c r="B32" s="843" t="s">
        <v>79</v>
      </c>
      <c r="C32" s="207">
        <v>485.41500000000002</v>
      </c>
      <c r="D32" s="207">
        <v>194.10300000000001</v>
      </c>
      <c r="E32" s="207">
        <v>2.6320000000000001</v>
      </c>
      <c r="F32" s="207">
        <v>172.499</v>
      </c>
      <c r="G32" s="207">
        <v>9.1430000000000007</v>
      </c>
      <c r="H32" s="207">
        <v>9.8290000000000006</v>
      </c>
      <c r="I32" s="545">
        <v>38.082999999999998</v>
      </c>
    </row>
    <row r="33" spans="1:9" ht="12" customHeight="1">
      <c r="A33" s="354"/>
      <c r="B33" s="843" t="s">
        <v>80</v>
      </c>
      <c r="C33" s="207">
        <v>485.26499999999999</v>
      </c>
      <c r="D33" s="207">
        <v>193.10900000000001</v>
      </c>
      <c r="E33" s="207">
        <v>2.5990000000000002</v>
      </c>
      <c r="F33" s="207">
        <v>171.57499999999999</v>
      </c>
      <c r="G33" s="207">
        <v>9.1259999999999994</v>
      </c>
      <c r="H33" s="207">
        <v>9.8089999999999993</v>
      </c>
      <c r="I33" s="545">
        <v>38.195</v>
      </c>
    </row>
    <row r="34" spans="1:9" ht="12" customHeight="1">
      <c r="A34" s="354"/>
      <c r="B34" s="843" t="s">
        <v>81</v>
      </c>
      <c r="C34" s="207">
        <v>485.827</v>
      </c>
      <c r="D34" s="207">
        <v>193.49799999999999</v>
      </c>
      <c r="E34" s="207">
        <v>2.5289999999999999</v>
      </c>
      <c r="F34" s="207">
        <v>172.078</v>
      </c>
      <c r="G34" s="207">
        <v>9.1310000000000002</v>
      </c>
      <c r="H34" s="207">
        <v>9.76</v>
      </c>
      <c r="I34" s="545">
        <v>38.280999999999999</v>
      </c>
    </row>
    <row r="35" spans="1:9" ht="12" customHeight="1">
      <c r="A35" s="354">
        <v>2018</v>
      </c>
      <c r="B35" s="843" t="s">
        <v>82</v>
      </c>
      <c r="C35" s="207">
        <v>498.90699999999998</v>
      </c>
      <c r="D35" s="207">
        <v>196.83799999999999</v>
      </c>
      <c r="E35" s="207">
        <v>2.5129999999999999</v>
      </c>
      <c r="F35" s="207">
        <v>174.07499999999999</v>
      </c>
      <c r="G35" s="207">
        <v>10.164999999999999</v>
      </c>
      <c r="H35" s="207">
        <v>10.085000000000001</v>
      </c>
      <c r="I35" s="545">
        <v>40.701000000000001</v>
      </c>
    </row>
    <row r="36" spans="1:9" ht="12" customHeight="1">
      <c r="A36" s="354"/>
      <c r="B36" s="843" t="s">
        <v>83</v>
      </c>
      <c r="C36" s="207">
        <v>498.55200000000002</v>
      </c>
      <c r="D36" s="207">
        <v>196.71199999999999</v>
      </c>
      <c r="E36" s="207">
        <v>2.5009999999999999</v>
      </c>
      <c r="F36" s="207">
        <v>174.13900000000001</v>
      </c>
      <c r="G36" s="207">
        <v>9.9480000000000004</v>
      </c>
      <c r="H36" s="207">
        <v>10.124000000000001</v>
      </c>
      <c r="I36" s="545">
        <v>40.750999999999998</v>
      </c>
    </row>
    <row r="37" spans="1:9" ht="12" customHeight="1">
      <c r="A37" s="354"/>
      <c r="B37" s="843" t="s">
        <v>72</v>
      </c>
      <c r="C37" s="207">
        <v>499.495</v>
      </c>
      <c r="D37" s="207">
        <v>197.208</v>
      </c>
      <c r="E37" s="207">
        <v>2.508</v>
      </c>
      <c r="F37" s="207">
        <v>174.62</v>
      </c>
      <c r="G37" s="207">
        <v>9.9589999999999996</v>
      </c>
      <c r="H37" s="207">
        <v>10.121</v>
      </c>
      <c r="I37" s="545">
        <v>40.798000000000002</v>
      </c>
    </row>
    <row r="38" spans="1:9" ht="12" customHeight="1">
      <c r="A38" s="354"/>
      <c r="B38" s="843" t="s">
        <v>73</v>
      </c>
      <c r="C38" s="207">
        <v>500.18900000000002</v>
      </c>
      <c r="D38" s="207">
        <v>198.244</v>
      </c>
      <c r="E38" s="207">
        <v>2.5289999999999999</v>
      </c>
      <c r="F38" s="207">
        <v>175.62899999999999</v>
      </c>
      <c r="G38" s="207">
        <v>9.9610000000000003</v>
      </c>
      <c r="H38" s="207">
        <v>10.125</v>
      </c>
      <c r="I38" s="545">
        <v>40.837000000000003</v>
      </c>
    </row>
    <row r="39" spans="1:9" ht="12" customHeight="1">
      <c r="A39" s="354"/>
      <c r="B39" s="843" t="s">
        <v>74</v>
      </c>
      <c r="C39" s="207">
        <v>500.43</v>
      </c>
      <c r="D39" s="207">
        <v>198.36099999999999</v>
      </c>
      <c r="E39" s="207">
        <v>2.5289999999999999</v>
      </c>
      <c r="F39" s="207">
        <v>175.78899999999999</v>
      </c>
      <c r="G39" s="207">
        <v>9.9090000000000007</v>
      </c>
      <c r="H39" s="207">
        <v>10.134</v>
      </c>
      <c r="I39" s="545">
        <v>40.896000000000001</v>
      </c>
    </row>
    <row r="40" spans="1:9" ht="12" customHeight="1">
      <c r="A40" s="354"/>
      <c r="B40" s="843" t="s">
        <v>75</v>
      </c>
      <c r="C40" s="207">
        <v>501.76600000000002</v>
      </c>
      <c r="D40" s="207">
        <v>198.90899999999999</v>
      </c>
      <c r="E40" s="207">
        <v>2.5489999999999999</v>
      </c>
      <c r="F40" s="207">
        <v>176.173</v>
      </c>
      <c r="G40" s="207">
        <v>9.9410000000000007</v>
      </c>
      <c r="H40" s="207">
        <v>10.246</v>
      </c>
      <c r="I40" s="545">
        <v>40.933999999999997</v>
      </c>
    </row>
    <row r="41" spans="1:9" ht="12" customHeight="1">
      <c r="A41" s="354"/>
      <c r="B41" s="212" t="s">
        <v>44</v>
      </c>
      <c r="C41" s="148">
        <v>103.6</v>
      </c>
      <c r="D41" s="148">
        <v>102.7</v>
      </c>
      <c r="E41" s="148">
        <v>92.5</v>
      </c>
      <c r="F41" s="148">
        <v>102.5</v>
      </c>
      <c r="G41" s="148">
        <v>106.7</v>
      </c>
      <c r="H41" s="148">
        <v>104.4</v>
      </c>
      <c r="I41" s="211">
        <v>107.6</v>
      </c>
    </row>
    <row r="42" spans="1:9" s="1120" customFormat="1" ht="12" customHeight="1">
      <c r="A42" s="1119"/>
      <c r="B42" s="254" t="s">
        <v>45</v>
      </c>
      <c r="C42" s="239">
        <v>100.3</v>
      </c>
      <c r="D42" s="239">
        <v>100.3</v>
      </c>
      <c r="E42" s="239">
        <v>100.8</v>
      </c>
      <c r="F42" s="239">
        <v>100.2</v>
      </c>
      <c r="G42" s="239">
        <v>100.3</v>
      </c>
      <c r="H42" s="239">
        <v>101.1</v>
      </c>
      <c r="I42" s="539">
        <v>100.1</v>
      </c>
    </row>
    <row r="43" spans="1:9" s="203" customFormat="1" ht="15" customHeight="1">
      <c r="A43" s="1780" t="s">
        <v>1166</v>
      </c>
      <c r="B43" s="1781"/>
      <c r="C43" s="1781"/>
      <c r="D43" s="1781"/>
      <c r="E43" s="1781"/>
      <c r="F43" s="204"/>
      <c r="G43" s="204"/>
      <c r="H43" s="204"/>
      <c r="I43" s="204"/>
    </row>
  </sheetData>
  <mergeCells count="13">
    <mergeCell ref="A43:E43"/>
    <mergeCell ref="A1:F1"/>
    <mergeCell ref="A2:F2"/>
    <mergeCell ref="A3:B7"/>
    <mergeCell ref="C7:I7"/>
    <mergeCell ref="D4:H4"/>
    <mergeCell ref="C3:C6"/>
    <mergeCell ref="D5:D6"/>
    <mergeCell ref="E5:E6"/>
    <mergeCell ref="F5:F6"/>
    <mergeCell ref="G5:G6"/>
    <mergeCell ref="H5:H6"/>
    <mergeCell ref="I4:I6"/>
  </mergeCells>
  <phoneticPr fontId="0" type="noConversion"/>
  <hyperlinks>
    <hyperlink ref="H1" location="'Spis tablic     List of tables'!A13" display="Powrót do spisu tablic"/>
    <hyperlink ref="H2" location="'Spis tablic     List of tables'!A16"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topLeftCell="A4" zoomScale="90" zoomScaleNormal="90" workbookViewId="0">
      <selection activeCell="I26" sqref="I26"/>
    </sheetView>
  </sheetViews>
  <sheetFormatPr defaultRowHeight="14.25"/>
  <cols>
    <col min="1" max="1" width="8.625" customWidth="1"/>
    <col min="2" max="2" width="12.625" customWidth="1"/>
    <col min="3" max="8" width="15.625" customWidth="1"/>
  </cols>
  <sheetData>
    <row r="1" spans="1:8">
      <c r="A1" s="1782" t="s">
        <v>326</v>
      </c>
      <c r="B1" s="1782"/>
      <c r="C1" s="1782"/>
      <c r="D1" s="1782"/>
      <c r="E1" s="1782"/>
      <c r="G1" s="97" t="s">
        <v>32</v>
      </c>
      <c r="H1" s="558"/>
    </row>
    <row r="2" spans="1:8" s="1339" customFormat="1">
      <c r="A2" s="1797" t="s">
        <v>231</v>
      </c>
      <c r="B2" s="1797"/>
      <c r="C2" s="1797"/>
      <c r="D2" s="1797"/>
      <c r="E2" s="1797"/>
      <c r="G2" s="1489" t="s">
        <v>298</v>
      </c>
      <c r="H2" s="1488"/>
    </row>
    <row r="3" spans="1:8" ht="13.5" customHeight="1">
      <c r="A3" s="1720"/>
      <c r="B3" s="1720"/>
      <c r="C3" s="1720"/>
      <c r="D3" s="1720"/>
      <c r="E3" s="1720"/>
      <c r="F3" s="1720"/>
      <c r="G3" s="1720"/>
      <c r="H3" s="1720"/>
    </row>
    <row r="4" spans="1:8" s="35" customFormat="1" ht="94.9" customHeight="1">
      <c r="A4" s="1722" t="s">
        <v>1167</v>
      </c>
      <c r="B4" s="1723"/>
      <c r="C4" s="57" t="s">
        <v>1168</v>
      </c>
      <c r="D4" s="57" t="s">
        <v>1169</v>
      </c>
      <c r="E4" s="52" t="s">
        <v>1170</v>
      </c>
      <c r="F4" s="52" t="s">
        <v>1171</v>
      </c>
      <c r="G4" s="52" t="s">
        <v>1172</v>
      </c>
      <c r="H4" s="52" t="s">
        <v>1173</v>
      </c>
    </row>
    <row r="5" spans="1:8" ht="15" customHeight="1">
      <c r="A5" s="1724"/>
      <c r="B5" s="1725"/>
      <c r="C5" s="1731" t="s">
        <v>986</v>
      </c>
      <c r="D5" s="1732"/>
      <c r="E5" s="1732"/>
      <c r="F5" s="1732"/>
      <c r="G5" s="1732"/>
      <c r="H5" s="1732"/>
    </row>
    <row r="6" spans="1:8" s="487" customFormat="1" ht="12" customHeight="1">
      <c r="A6" s="441">
        <v>2016</v>
      </c>
      <c r="B6" s="174" t="s">
        <v>54</v>
      </c>
      <c r="C6" s="168">
        <v>116</v>
      </c>
      <c r="D6" s="168">
        <v>23.3</v>
      </c>
      <c r="E6" s="168">
        <v>12.1</v>
      </c>
      <c r="F6" s="168">
        <v>22.5</v>
      </c>
      <c r="G6" s="168">
        <v>6</v>
      </c>
      <c r="H6" s="602">
        <v>22.6</v>
      </c>
    </row>
    <row r="7" spans="1:8" s="652" customFormat="1" ht="12" customHeight="1">
      <c r="A7" s="441">
        <v>2017</v>
      </c>
      <c r="B7" s="174" t="s">
        <v>54</v>
      </c>
      <c r="C7" s="168">
        <v>116.43899999999999</v>
      </c>
      <c r="D7" s="168">
        <v>25.635999999999999</v>
      </c>
      <c r="E7" s="168">
        <v>12.739000000000001</v>
      </c>
      <c r="F7" s="168">
        <v>25.309000000000001</v>
      </c>
      <c r="G7" s="168">
        <v>6.2279999999999998</v>
      </c>
      <c r="H7" s="602">
        <v>26.651</v>
      </c>
    </row>
    <row r="8" spans="1:8" ht="12" customHeight="1">
      <c r="A8" s="58"/>
      <c r="B8" s="159" t="s">
        <v>44</v>
      </c>
      <c r="C8" s="152">
        <v>100.4</v>
      </c>
      <c r="D8" s="152">
        <v>110.2</v>
      </c>
      <c r="E8" s="152">
        <v>105.5</v>
      </c>
      <c r="F8" s="152">
        <v>112.5</v>
      </c>
      <c r="G8" s="152">
        <v>103.1</v>
      </c>
      <c r="H8" s="153">
        <v>117.9</v>
      </c>
    </row>
    <row r="9" spans="1:8" s="571" customFormat="1" ht="12" customHeight="1">
      <c r="A9" s="354">
        <v>2017</v>
      </c>
      <c r="B9" s="840" t="s">
        <v>670</v>
      </c>
      <c r="C9" s="168">
        <v>117.2</v>
      </c>
      <c r="D9" s="168">
        <v>26.2</v>
      </c>
      <c r="E9" s="168">
        <v>13.2</v>
      </c>
      <c r="F9" s="168">
        <v>24.9</v>
      </c>
      <c r="G9" s="168">
        <v>6.1</v>
      </c>
      <c r="H9" s="602">
        <v>26.1</v>
      </c>
    </row>
    <row r="10" spans="1:8" s="571" customFormat="1" ht="12" customHeight="1">
      <c r="A10" s="354"/>
      <c r="B10" s="840" t="s">
        <v>671</v>
      </c>
      <c r="C10" s="168">
        <v>117.1</v>
      </c>
      <c r="D10" s="168">
        <v>25.8</v>
      </c>
      <c r="E10" s="168">
        <v>13.1</v>
      </c>
      <c r="F10" s="168">
        <v>25</v>
      </c>
      <c r="G10" s="168">
        <v>6.2</v>
      </c>
      <c r="H10" s="602">
        <v>26.2</v>
      </c>
    </row>
    <row r="11" spans="1:8" s="571" customFormat="1" ht="12" customHeight="1">
      <c r="A11" s="354"/>
      <c r="B11" s="840" t="s">
        <v>667</v>
      </c>
      <c r="C11" s="168">
        <v>116.9</v>
      </c>
      <c r="D11" s="168">
        <v>25.8</v>
      </c>
      <c r="E11" s="168">
        <v>13.1</v>
      </c>
      <c r="F11" s="168">
        <v>25</v>
      </c>
      <c r="G11" s="168">
        <v>6.2</v>
      </c>
      <c r="H11" s="602">
        <v>26.3</v>
      </c>
    </row>
    <row r="12" spans="1:8" s="587" customFormat="1" ht="12" customHeight="1">
      <c r="A12" s="357"/>
      <c r="B12" s="841" t="s">
        <v>672</v>
      </c>
      <c r="C12" s="627">
        <v>117.068</v>
      </c>
      <c r="D12" s="627">
        <v>25.736999999999998</v>
      </c>
      <c r="E12" s="627">
        <v>12.757999999999999</v>
      </c>
      <c r="F12" s="627">
        <v>25.033000000000001</v>
      </c>
      <c r="G12" s="627">
        <v>6.2110000000000003</v>
      </c>
      <c r="H12" s="845">
        <v>26.375</v>
      </c>
    </row>
    <row r="13" spans="1:8" s="604" customFormat="1" ht="12" customHeight="1">
      <c r="A13" s="354"/>
      <c r="B13" s="841" t="s">
        <v>673</v>
      </c>
      <c r="C13" s="168">
        <f>116885/1000</f>
        <v>116.88500000000001</v>
      </c>
      <c r="D13" s="168">
        <v>25.728000000000002</v>
      </c>
      <c r="E13" s="168">
        <v>12.731</v>
      </c>
      <c r="F13" s="168">
        <v>25.128</v>
      </c>
      <c r="G13" s="168">
        <v>6.1959999999999997</v>
      </c>
      <c r="H13" s="169">
        <v>26.457999999999998</v>
      </c>
    </row>
    <row r="14" spans="1:8" s="587" customFormat="1" ht="12" customHeight="1">
      <c r="A14" s="357"/>
      <c r="B14" s="840" t="s">
        <v>674</v>
      </c>
      <c r="C14" s="627">
        <v>116.642</v>
      </c>
      <c r="D14" s="627">
        <v>25.707000000000001</v>
      </c>
      <c r="E14" s="627">
        <v>12.760999999999999</v>
      </c>
      <c r="F14" s="627">
        <v>25.177</v>
      </c>
      <c r="G14" s="627">
        <v>6.1890000000000001</v>
      </c>
      <c r="H14" s="845">
        <v>26.472000000000001</v>
      </c>
    </row>
    <row r="15" spans="1:8" s="587" customFormat="1" ht="12" customHeight="1">
      <c r="A15" s="357"/>
      <c r="B15" s="840" t="s">
        <v>675</v>
      </c>
      <c r="C15" s="627">
        <v>116.474</v>
      </c>
      <c r="D15" s="627">
        <v>25.76</v>
      </c>
      <c r="E15" s="627">
        <v>12.795999999999999</v>
      </c>
      <c r="F15" s="627">
        <v>25.228000000000002</v>
      </c>
      <c r="G15" s="627">
        <v>6.2729999999999997</v>
      </c>
      <c r="H15" s="845">
        <v>26.564</v>
      </c>
    </row>
    <row r="16" spans="1:8" s="587" customFormat="1" ht="12" customHeight="1">
      <c r="A16" s="357"/>
      <c r="B16" s="840" t="s">
        <v>676</v>
      </c>
      <c r="C16" s="627">
        <v>116.371</v>
      </c>
      <c r="D16" s="627">
        <v>25.687000000000001</v>
      </c>
      <c r="E16" s="627">
        <v>12.773</v>
      </c>
      <c r="F16" s="627">
        <v>25.283000000000001</v>
      </c>
      <c r="G16" s="627">
        <v>6.226</v>
      </c>
      <c r="H16" s="845">
        <v>26.59</v>
      </c>
    </row>
    <row r="17" spans="1:8" s="587" customFormat="1" ht="12" customHeight="1">
      <c r="A17" s="357"/>
      <c r="B17" s="840" t="s">
        <v>54</v>
      </c>
      <c r="C17" s="627">
        <v>116.43899999999999</v>
      </c>
      <c r="D17" s="627">
        <v>25.635999999999999</v>
      </c>
      <c r="E17" s="627">
        <v>12.739000000000001</v>
      </c>
      <c r="F17" s="627">
        <v>25.309000000000001</v>
      </c>
      <c r="G17" s="627">
        <v>6.2279999999999998</v>
      </c>
      <c r="H17" s="845">
        <v>26.651</v>
      </c>
    </row>
    <row r="18" spans="1:8" s="487" customFormat="1" ht="12" customHeight="1">
      <c r="A18" s="354">
        <v>2018</v>
      </c>
      <c r="B18" s="174" t="s">
        <v>668</v>
      </c>
      <c r="C18" s="168">
        <v>118.779</v>
      </c>
      <c r="D18" s="168">
        <v>27.66</v>
      </c>
      <c r="E18" s="168">
        <v>13.314</v>
      </c>
      <c r="F18" s="168">
        <v>27.06</v>
      </c>
      <c r="G18" s="168">
        <v>6.1559999999999997</v>
      </c>
      <c r="H18" s="602">
        <v>26.654</v>
      </c>
    </row>
    <row r="19" spans="1:8" s="487" customFormat="1" ht="12" customHeight="1">
      <c r="A19" s="354"/>
      <c r="B19" s="179" t="s">
        <v>669</v>
      </c>
      <c r="C19" s="168">
        <v>118.029</v>
      </c>
      <c r="D19" s="168">
        <v>27.693999999999999</v>
      </c>
      <c r="E19" s="168">
        <v>13.388999999999999</v>
      </c>
      <c r="F19" s="168">
        <v>27.239000000000001</v>
      </c>
      <c r="G19" s="168">
        <v>6.141</v>
      </c>
      <c r="H19" s="602">
        <v>26.692</v>
      </c>
    </row>
    <row r="20" spans="1:8" s="652" customFormat="1" ht="12" customHeight="1">
      <c r="A20" s="354"/>
      <c r="B20" s="179" t="s">
        <v>670</v>
      </c>
      <c r="C20" s="168">
        <v>117.959</v>
      </c>
      <c r="D20" s="168">
        <v>27.783000000000001</v>
      </c>
      <c r="E20" s="168">
        <v>13.345000000000001</v>
      </c>
      <c r="F20" s="168">
        <v>27.311</v>
      </c>
      <c r="G20" s="168">
        <v>6.1619999999999999</v>
      </c>
      <c r="H20" s="602">
        <v>26.859000000000002</v>
      </c>
    </row>
    <row r="21" spans="1:8" s="652" customFormat="1" ht="12" customHeight="1">
      <c r="A21" s="354"/>
      <c r="B21" s="179" t="s">
        <v>671</v>
      </c>
      <c r="C21" s="168">
        <v>117.876</v>
      </c>
      <c r="D21" s="168">
        <v>27.84</v>
      </c>
      <c r="E21" s="168">
        <v>13.308999999999999</v>
      </c>
      <c r="F21" s="168">
        <v>27.013999999999999</v>
      </c>
      <c r="G21" s="168">
        <v>6.2220000000000004</v>
      </c>
      <c r="H21" s="602">
        <v>26.67</v>
      </c>
    </row>
    <row r="22" spans="1:8" s="652" customFormat="1" ht="12" customHeight="1">
      <c r="A22" s="354"/>
      <c r="B22" s="179" t="s">
        <v>667</v>
      </c>
      <c r="C22" s="168">
        <v>117.995</v>
      </c>
      <c r="D22" s="168">
        <v>27.911000000000001</v>
      </c>
      <c r="E22" s="168">
        <v>13.289</v>
      </c>
      <c r="F22" s="168">
        <v>27.018000000000001</v>
      </c>
      <c r="G22" s="168">
        <v>6.1870000000000003</v>
      </c>
      <c r="H22" s="602">
        <v>26.739000000000001</v>
      </c>
    </row>
    <row r="23" spans="1:8" s="1509" customFormat="1" ht="15">
      <c r="A23" s="1506"/>
      <c r="B23" s="159" t="s">
        <v>44</v>
      </c>
      <c r="C23" s="933">
        <v>100.9</v>
      </c>
      <c r="D23" s="933">
        <v>108.3</v>
      </c>
      <c r="E23" s="933">
        <v>101.8</v>
      </c>
      <c r="F23" s="933">
        <v>108.2</v>
      </c>
      <c r="G23" s="933">
        <v>100.2</v>
      </c>
      <c r="H23" s="943">
        <v>101.8</v>
      </c>
    </row>
    <row r="24" spans="1:8" s="571" customFormat="1" ht="12" customHeight="1">
      <c r="A24" s="354">
        <v>2017</v>
      </c>
      <c r="B24" s="179" t="s">
        <v>73</v>
      </c>
      <c r="C24" s="168">
        <v>117</v>
      </c>
      <c r="D24" s="168">
        <v>26.4</v>
      </c>
      <c r="E24" s="168">
        <v>13.2</v>
      </c>
      <c r="F24" s="168">
        <v>25.1</v>
      </c>
      <c r="G24" s="168">
        <v>6.2</v>
      </c>
      <c r="H24" s="602">
        <v>26.2</v>
      </c>
    </row>
    <row r="25" spans="1:8" s="571" customFormat="1" ht="12" customHeight="1">
      <c r="A25" s="354"/>
      <c r="B25" s="179" t="s">
        <v>74</v>
      </c>
      <c r="C25" s="168">
        <v>116.6</v>
      </c>
      <c r="D25" s="168">
        <v>25.8</v>
      </c>
      <c r="E25" s="168">
        <v>13.2</v>
      </c>
      <c r="F25" s="168">
        <v>25.1</v>
      </c>
      <c r="G25" s="168">
        <v>6.2</v>
      </c>
      <c r="H25" s="602">
        <v>26.8</v>
      </c>
    </row>
    <row r="26" spans="1:8" s="571" customFormat="1" ht="12" customHeight="1">
      <c r="A26" s="354"/>
      <c r="B26" s="179" t="s">
        <v>75</v>
      </c>
      <c r="C26" s="168">
        <v>116.5</v>
      </c>
      <c r="D26" s="168">
        <v>25.6</v>
      </c>
      <c r="E26" s="168">
        <v>13.2</v>
      </c>
      <c r="F26" s="168">
        <v>25.2</v>
      </c>
      <c r="G26" s="168">
        <v>6.2</v>
      </c>
      <c r="H26" s="602">
        <v>26.7</v>
      </c>
    </row>
    <row r="27" spans="1:8" s="587" customFormat="1" ht="12" customHeight="1">
      <c r="A27" s="357"/>
      <c r="B27" s="179" t="s">
        <v>76</v>
      </c>
      <c r="C27" s="627">
        <v>116.36199999999999</v>
      </c>
      <c r="D27" s="627">
        <v>25.896999999999998</v>
      </c>
      <c r="E27" s="627">
        <v>12.906000000000001</v>
      </c>
      <c r="F27" s="627">
        <v>25.440999999999999</v>
      </c>
      <c r="G27" s="627">
        <v>6.141</v>
      </c>
      <c r="H27" s="576">
        <v>26.981999999999999</v>
      </c>
    </row>
    <row r="28" spans="1:8" s="604" customFormat="1" ht="12" customHeight="1">
      <c r="A28" s="354"/>
      <c r="B28" s="179" t="s">
        <v>77</v>
      </c>
      <c r="C28" s="168">
        <f>116033/1000</f>
        <v>116.033</v>
      </c>
      <c r="D28" s="168">
        <v>25.882999999999999</v>
      </c>
      <c r="E28" s="168">
        <v>12.83</v>
      </c>
      <c r="F28" s="168">
        <v>25.702999999999999</v>
      </c>
      <c r="G28" s="168">
        <v>6.1050000000000004</v>
      </c>
      <c r="H28" s="602">
        <v>26.995999999999999</v>
      </c>
    </row>
    <row r="29" spans="1:8" s="587" customFormat="1" ht="12" customHeight="1">
      <c r="A29" s="357"/>
      <c r="B29" s="179" t="s">
        <v>78</v>
      </c>
      <c r="C29" s="627">
        <v>115.821</v>
      </c>
      <c r="D29" s="627">
        <v>25.869</v>
      </c>
      <c r="E29" s="627">
        <v>12.728999999999999</v>
      </c>
      <c r="F29" s="627">
        <v>25.87</v>
      </c>
      <c r="G29" s="627">
        <v>6.117</v>
      </c>
      <c r="H29" s="576">
        <v>26.934999999999999</v>
      </c>
    </row>
    <row r="30" spans="1:8" s="587" customFormat="1" ht="12" customHeight="1">
      <c r="A30" s="357"/>
      <c r="B30" s="179" t="s">
        <v>79</v>
      </c>
      <c r="C30" s="627">
        <v>115.82599999999999</v>
      </c>
      <c r="D30" s="627">
        <v>25.905999999999999</v>
      </c>
      <c r="E30" s="627">
        <v>12.574999999999999</v>
      </c>
      <c r="F30" s="627">
        <v>26.023</v>
      </c>
      <c r="G30" s="627">
        <v>6.16</v>
      </c>
      <c r="H30" s="576">
        <v>26.655999999999999</v>
      </c>
    </row>
    <row r="31" spans="1:8" s="587" customFormat="1" ht="12" customHeight="1">
      <c r="A31" s="357"/>
      <c r="B31" s="179" t="s">
        <v>80</v>
      </c>
      <c r="C31" s="627">
        <v>116.333</v>
      </c>
      <c r="D31" s="627">
        <v>26.009</v>
      </c>
      <c r="E31" s="627">
        <v>12.574999999999999</v>
      </c>
      <c r="F31" s="627">
        <v>26.155999999999999</v>
      </c>
      <c r="G31" s="627">
        <v>6.1319999999999997</v>
      </c>
      <c r="H31" s="576">
        <v>26.655999999999999</v>
      </c>
    </row>
    <row r="32" spans="1:8" s="587" customFormat="1" ht="12" customHeight="1">
      <c r="A32" s="357"/>
      <c r="B32" s="179" t="s">
        <v>81</v>
      </c>
      <c r="C32" s="627">
        <v>116.60299999999999</v>
      </c>
      <c r="D32" s="627">
        <v>26.126999999999999</v>
      </c>
      <c r="E32" s="627">
        <v>12.557</v>
      </c>
      <c r="F32" s="627">
        <v>26.276</v>
      </c>
      <c r="G32" s="627">
        <v>6.1349999999999998</v>
      </c>
      <c r="H32" s="576">
        <v>26.096</v>
      </c>
    </row>
    <row r="33" spans="1:8" s="587" customFormat="1">
      <c r="A33" s="357">
        <v>2018</v>
      </c>
      <c r="B33" s="179" t="s">
        <v>82</v>
      </c>
      <c r="C33" s="627">
        <v>118.863</v>
      </c>
      <c r="D33" s="627">
        <v>27.640999999999998</v>
      </c>
      <c r="E33" s="627">
        <v>13.356</v>
      </c>
      <c r="F33" s="627">
        <v>27.143999999999998</v>
      </c>
      <c r="G33" s="627">
        <v>6.1779999999999999</v>
      </c>
      <c r="H33" s="576">
        <v>26.446999999999999</v>
      </c>
    </row>
    <row r="34" spans="1:8" s="587" customFormat="1">
      <c r="A34" s="357"/>
      <c r="B34" s="179" t="s">
        <v>83</v>
      </c>
      <c r="C34" s="627">
        <v>118.79900000000001</v>
      </c>
      <c r="D34" s="627">
        <v>27.811</v>
      </c>
      <c r="E34" s="627">
        <v>13.327999999999999</v>
      </c>
      <c r="F34" s="627">
        <v>27.062000000000001</v>
      </c>
      <c r="G34" s="627">
        <v>6.17</v>
      </c>
      <c r="H34" s="576">
        <v>26.513000000000002</v>
      </c>
    </row>
    <row r="35" spans="1:8" s="587" customFormat="1">
      <c r="A35" s="357"/>
      <c r="B35" s="179" t="s">
        <v>72</v>
      </c>
      <c r="C35" s="627">
        <v>118.059</v>
      </c>
      <c r="D35" s="627">
        <v>27.895</v>
      </c>
      <c r="E35" s="627">
        <v>13.393000000000001</v>
      </c>
      <c r="F35" s="627">
        <v>27.315000000000001</v>
      </c>
      <c r="G35" s="627">
        <v>6.1680000000000001</v>
      </c>
      <c r="H35" s="576">
        <v>26.821999999999999</v>
      </c>
    </row>
    <row r="36" spans="1:8" s="587" customFormat="1">
      <c r="A36" s="357"/>
      <c r="B36" s="179" t="s">
        <v>73</v>
      </c>
      <c r="C36" s="627">
        <v>117.527</v>
      </c>
      <c r="D36" s="627">
        <v>27.928999999999998</v>
      </c>
      <c r="E36" s="627">
        <v>13.396000000000001</v>
      </c>
      <c r="F36" s="627">
        <v>27.044</v>
      </c>
      <c r="G36" s="627">
        <v>6.1710000000000003</v>
      </c>
      <c r="H36" s="576">
        <v>26.972999999999999</v>
      </c>
    </row>
    <row r="37" spans="1:8" s="587" customFormat="1">
      <c r="A37" s="357"/>
      <c r="B37" s="179" t="s">
        <v>74</v>
      </c>
      <c r="C37" s="627">
        <v>117.499</v>
      </c>
      <c r="D37" s="627">
        <v>28.06</v>
      </c>
      <c r="E37" s="627">
        <v>13.417999999999999</v>
      </c>
      <c r="F37" s="627">
        <v>27.105</v>
      </c>
      <c r="G37" s="627">
        <v>6.0609999999999999</v>
      </c>
      <c r="H37" s="576">
        <v>26.786999999999999</v>
      </c>
    </row>
    <row r="38" spans="1:8" s="587" customFormat="1">
      <c r="A38" s="357"/>
      <c r="B38" s="179" t="s">
        <v>75</v>
      </c>
      <c r="C38" s="627">
        <v>117.63500000000001</v>
      </c>
      <c r="D38" s="627">
        <v>28.216999999999999</v>
      </c>
      <c r="E38" s="627">
        <v>13.414</v>
      </c>
      <c r="F38" s="627">
        <v>27.17</v>
      </c>
      <c r="G38" s="627">
        <v>6.0679999999999996</v>
      </c>
      <c r="H38" s="576">
        <v>26.843</v>
      </c>
    </row>
    <row r="39" spans="1:8">
      <c r="A39" s="354"/>
      <c r="B39" s="212" t="s">
        <v>44</v>
      </c>
      <c r="C39" s="152">
        <v>101</v>
      </c>
      <c r="D39" s="152">
        <v>110.2</v>
      </c>
      <c r="E39" s="152">
        <v>101.4</v>
      </c>
      <c r="F39" s="152">
        <v>107.8</v>
      </c>
      <c r="G39" s="152">
        <v>98.4</v>
      </c>
      <c r="H39" s="153">
        <v>100.4</v>
      </c>
    </row>
    <row r="40" spans="1:8" s="1121" customFormat="1">
      <c r="A40" s="1119"/>
      <c r="B40" s="254" t="s">
        <v>45</v>
      </c>
      <c r="C40" s="280">
        <v>100.1</v>
      </c>
      <c r="D40" s="280">
        <v>100.6</v>
      </c>
      <c r="E40" s="280">
        <v>100</v>
      </c>
      <c r="F40" s="280">
        <v>100.2</v>
      </c>
      <c r="G40" s="280">
        <v>100.1</v>
      </c>
      <c r="H40" s="281">
        <v>100.2</v>
      </c>
    </row>
  </sheetData>
  <mergeCells count="5">
    <mergeCell ref="C5:H5"/>
    <mergeCell ref="A1:E1"/>
    <mergeCell ref="A2:E2"/>
    <mergeCell ref="A4:B5"/>
    <mergeCell ref="A3:H3"/>
  </mergeCells>
  <phoneticPr fontId="0" type="noConversion"/>
  <hyperlinks>
    <hyperlink ref="G2" location="'Spis tablic     List of tables'!A17" display="Return to list of tables"/>
    <hyperlink ref="G1" location="'Spis tablic     List of tables'!A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9"/>
  <sheetViews>
    <sheetView showGridLines="0" topLeftCell="A7" zoomScale="90" zoomScaleNormal="90" workbookViewId="0">
      <selection activeCell="A35" sqref="A35:XFD35"/>
    </sheetView>
  </sheetViews>
  <sheetFormatPr defaultRowHeight="12.75"/>
  <cols>
    <col min="1" max="1" width="8.625" style="476" customWidth="1"/>
    <col min="2" max="2" width="10.25" style="476" customWidth="1"/>
    <col min="3" max="11" width="12.625" style="476" customWidth="1"/>
    <col min="12" max="16384" width="9" style="476"/>
  </cols>
  <sheetData>
    <row r="1" spans="1:11" s="472" customFormat="1" ht="12.75" customHeight="1">
      <c r="A1" s="1817" t="s">
        <v>327</v>
      </c>
      <c r="B1" s="1817"/>
      <c r="C1" s="1817"/>
      <c r="D1" s="1817"/>
      <c r="E1" s="1817"/>
      <c r="F1" s="1817"/>
      <c r="G1" s="1817"/>
      <c r="H1" s="471"/>
      <c r="I1" s="471"/>
      <c r="J1" s="468" t="s">
        <v>32</v>
      </c>
    </row>
    <row r="2" spans="1:11" s="472" customFormat="1" ht="12.75" customHeight="1">
      <c r="A2" s="1818" t="s">
        <v>233</v>
      </c>
      <c r="B2" s="1818"/>
      <c r="C2" s="1818"/>
      <c r="D2" s="1818"/>
      <c r="E2" s="1818"/>
      <c r="F2" s="471"/>
      <c r="G2" s="471"/>
      <c r="H2" s="471"/>
      <c r="I2" s="471"/>
      <c r="J2" s="1363" t="s">
        <v>298</v>
      </c>
      <c r="K2" s="1364"/>
    </row>
    <row r="3" spans="1:11" s="1362" customFormat="1" ht="12.75" customHeight="1">
      <c r="A3" s="1819" t="s">
        <v>307</v>
      </c>
      <c r="B3" s="1819"/>
      <c r="C3" s="1819"/>
      <c r="D3" s="1819"/>
      <c r="E3" s="1819"/>
      <c r="F3" s="1819"/>
      <c r="G3" s="1819"/>
      <c r="H3" s="1819"/>
      <c r="I3" s="1819"/>
      <c r="J3" s="1819"/>
      <c r="K3" s="1819"/>
    </row>
    <row r="4" spans="1:11" s="1362" customFormat="1" ht="12.75" customHeight="1">
      <c r="A4" s="1819" t="s">
        <v>308</v>
      </c>
      <c r="B4" s="1819"/>
    </row>
    <row r="5" spans="1:11" s="471" customFormat="1" ht="15" customHeight="1">
      <c r="A5" s="1803" t="s">
        <v>1174</v>
      </c>
      <c r="B5" s="1804"/>
      <c r="C5" s="1809" t="s">
        <v>1178</v>
      </c>
      <c r="D5" s="1810"/>
      <c r="E5" s="1810"/>
      <c r="F5" s="1810"/>
      <c r="G5" s="1810"/>
      <c r="H5" s="1810"/>
      <c r="I5" s="1810"/>
      <c r="J5" s="1810"/>
      <c r="K5" s="1810"/>
    </row>
    <row r="6" spans="1:11" s="471" customFormat="1" ht="15" customHeight="1">
      <c r="A6" s="1805"/>
      <c r="B6" s="1806"/>
      <c r="C6" s="1811" t="s">
        <v>1175</v>
      </c>
      <c r="D6" s="1813" t="s">
        <v>1177</v>
      </c>
      <c r="E6" s="1805"/>
      <c r="F6" s="1805"/>
      <c r="G6" s="1805"/>
      <c r="H6" s="1805"/>
      <c r="I6" s="1805"/>
      <c r="J6" s="1805"/>
      <c r="K6" s="1805"/>
    </row>
    <row r="7" spans="1:11" s="471" customFormat="1" ht="9" customHeight="1">
      <c r="A7" s="1805"/>
      <c r="B7" s="1806"/>
      <c r="C7" s="1811"/>
      <c r="D7" s="1800" t="s">
        <v>1176</v>
      </c>
      <c r="E7" s="1800" t="s">
        <v>1179</v>
      </c>
      <c r="F7" s="1814" t="s">
        <v>1180</v>
      </c>
      <c r="G7" s="473"/>
      <c r="H7" s="1800" t="s">
        <v>1182</v>
      </c>
      <c r="I7" s="1800" t="s">
        <v>1183</v>
      </c>
      <c r="J7" s="1800" t="s">
        <v>1184</v>
      </c>
      <c r="K7" s="1814" t="s">
        <v>1185</v>
      </c>
    </row>
    <row r="8" spans="1:11" s="471" customFormat="1" ht="12" customHeight="1">
      <c r="A8" s="1805"/>
      <c r="B8" s="1806"/>
      <c r="C8" s="1811"/>
      <c r="D8" s="1811"/>
      <c r="E8" s="1811"/>
      <c r="F8" s="1815"/>
      <c r="G8" s="474"/>
      <c r="H8" s="1811"/>
      <c r="I8" s="1801"/>
      <c r="J8" s="1801"/>
      <c r="K8" s="1815"/>
    </row>
    <row r="9" spans="1:11" s="471" customFormat="1" ht="12" customHeight="1">
      <c r="A9" s="1805"/>
      <c r="B9" s="1806"/>
      <c r="C9" s="1811"/>
      <c r="D9" s="1811"/>
      <c r="E9" s="1811"/>
      <c r="F9" s="1815"/>
      <c r="G9" s="1800" t="s">
        <v>1181</v>
      </c>
      <c r="H9" s="1811"/>
      <c r="I9" s="1801"/>
      <c r="J9" s="1801"/>
      <c r="K9" s="1815"/>
    </row>
    <row r="10" spans="1:11" s="471" customFormat="1" ht="12" customHeight="1">
      <c r="A10" s="1805"/>
      <c r="B10" s="1806"/>
      <c r="C10" s="1811"/>
      <c r="D10" s="1811"/>
      <c r="E10" s="1811"/>
      <c r="F10" s="1815"/>
      <c r="G10" s="1811"/>
      <c r="H10" s="1811"/>
      <c r="I10" s="1801"/>
      <c r="J10" s="1801"/>
      <c r="K10" s="1815"/>
    </row>
    <row r="11" spans="1:11" s="471" customFormat="1" ht="36.75" customHeight="1">
      <c r="A11" s="1805"/>
      <c r="B11" s="1806"/>
      <c r="C11" s="1811"/>
      <c r="D11" s="1811"/>
      <c r="E11" s="1811"/>
      <c r="F11" s="1815"/>
      <c r="G11" s="1811"/>
      <c r="H11" s="1811"/>
      <c r="I11" s="1801"/>
      <c r="J11" s="1801"/>
      <c r="K11" s="1815"/>
    </row>
    <row r="12" spans="1:11" s="471" customFormat="1" ht="12.75" customHeight="1">
      <c r="A12" s="1805"/>
      <c r="B12" s="1806"/>
      <c r="C12" s="1811"/>
      <c r="D12" s="1811"/>
      <c r="E12" s="1811"/>
      <c r="F12" s="1815"/>
      <c r="G12" s="1811"/>
      <c r="H12" s="1811"/>
      <c r="I12" s="1801"/>
      <c r="J12" s="1801"/>
      <c r="K12" s="1815"/>
    </row>
    <row r="13" spans="1:11" s="471" customFormat="1" ht="12.75" customHeight="1">
      <c r="A13" s="1805"/>
      <c r="B13" s="1806"/>
      <c r="C13" s="1811"/>
      <c r="D13" s="1811"/>
      <c r="E13" s="1811"/>
      <c r="F13" s="1815"/>
      <c r="G13" s="1811"/>
      <c r="H13" s="1811"/>
      <c r="I13" s="1801"/>
      <c r="J13" s="1801"/>
      <c r="K13" s="1815"/>
    </row>
    <row r="14" spans="1:11" s="471" customFormat="1" ht="12.75" customHeight="1">
      <c r="A14" s="1805"/>
      <c r="B14" s="1806"/>
      <c r="C14" s="1811"/>
      <c r="D14" s="1811"/>
      <c r="E14" s="1811"/>
      <c r="F14" s="1815"/>
      <c r="G14" s="1811"/>
      <c r="H14" s="1811"/>
      <c r="I14" s="1801"/>
      <c r="J14" s="1801"/>
      <c r="K14" s="1815"/>
    </row>
    <row r="15" spans="1:11" s="471" customFormat="1" ht="15.4" customHeight="1">
      <c r="A15" s="1807"/>
      <c r="B15" s="1808"/>
      <c r="C15" s="1812"/>
      <c r="D15" s="1812"/>
      <c r="E15" s="1812"/>
      <c r="F15" s="1816"/>
      <c r="G15" s="1812"/>
      <c r="H15" s="1812"/>
      <c r="I15" s="1802"/>
      <c r="J15" s="1802"/>
      <c r="K15" s="1816"/>
    </row>
    <row r="16" spans="1:11" s="475" customFormat="1" ht="19.149999999999999" customHeight="1">
      <c r="A16" s="448">
        <v>2017</v>
      </c>
      <c r="B16" s="653" t="s">
        <v>73</v>
      </c>
      <c r="C16" s="654">
        <v>90528</v>
      </c>
      <c r="D16" s="654">
        <v>49046</v>
      </c>
      <c r="E16" s="654">
        <v>12380</v>
      </c>
      <c r="F16" s="654">
        <v>78148</v>
      </c>
      <c r="G16" s="654">
        <v>5833</v>
      </c>
      <c r="H16" s="846">
        <v>77886</v>
      </c>
      <c r="I16" s="846">
        <v>2617</v>
      </c>
      <c r="J16" s="847">
        <v>21957</v>
      </c>
      <c r="K16" s="520" t="s">
        <v>17</v>
      </c>
    </row>
    <row r="17" spans="1:14" s="475" customFormat="1" ht="19.149999999999999" customHeight="1">
      <c r="A17" s="448"/>
      <c r="B17" s="653" t="s">
        <v>74</v>
      </c>
      <c r="C17" s="654">
        <v>86817</v>
      </c>
      <c r="D17" s="654">
        <v>47792</v>
      </c>
      <c r="E17" s="654">
        <v>12168</v>
      </c>
      <c r="F17" s="654">
        <v>74649</v>
      </c>
      <c r="G17" s="654">
        <v>5576</v>
      </c>
      <c r="H17" s="846">
        <v>74851</v>
      </c>
      <c r="I17" s="846">
        <v>3033</v>
      </c>
      <c r="J17" s="847">
        <v>21287</v>
      </c>
      <c r="K17" s="520" t="s">
        <v>17</v>
      </c>
    </row>
    <row r="18" spans="1:14" s="475" customFormat="1" ht="19.149999999999999" customHeight="1">
      <c r="A18" s="448"/>
      <c r="B18" s="653" t="s">
        <v>75</v>
      </c>
      <c r="C18" s="654">
        <v>83350</v>
      </c>
      <c r="D18" s="654">
        <v>46678</v>
      </c>
      <c r="E18" s="654">
        <v>11584</v>
      </c>
      <c r="F18" s="654">
        <v>71766</v>
      </c>
      <c r="G18" s="654">
        <v>5406</v>
      </c>
      <c r="H18" s="846">
        <v>71385</v>
      </c>
      <c r="I18" s="846">
        <v>2176</v>
      </c>
      <c r="J18" s="847">
        <v>20476</v>
      </c>
      <c r="K18" s="597">
        <v>37435</v>
      </c>
    </row>
    <row r="19" spans="1:14" s="475" customFormat="1" ht="19.149999999999999" customHeight="1">
      <c r="A19" s="448"/>
      <c r="B19" s="653" t="s">
        <v>76</v>
      </c>
      <c r="C19" s="654">
        <v>82656</v>
      </c>
      <c r="D19" s="654">
        <v>47109</v>
      </c>
      <c r="E19" s="654">
        <v>11471</v>
      </c>
      <c r="F19" s="654">
        <v>71185</v>
      </c>
      <c r="G19" s="654">
        <v>5215</v>
      </c>
      <c r="H19" s="846">
        <v>71017</v>
      </c>
      <c r="I19" s="846">
        <v>2316</v>
      </c>
      <c r="J19" s="847">
        <v>20072</v>
      </c>
      <c r="K19" s="615" t="s">
        <v>17</v>
      </c>
    </row>
    <row r="20" spans="1:14" s="475" customFormat="1" ht="19.149999999999999" customHeight="1">
      <c r="A20" s="448"/>
      <c r="B20" s="653" t="s">
        <v>77</v>
      </c>
      <c r="C20" s="654">
        <v>82676</v>
      </c>
      <c r="D20" s="654">
        <v>47869</v>
      </c>
      <c r="E20" s="654">
        <v>11620</v>
      </c>
      <c r="F20" s="654">
        <v>71056</v>
      </c>
      <c r="G20" s="654">
        <v>5117</v>
      </c>
      <c r="H20" s="846">
        <v>71301</v>
      </c>
      <c r="I20" s="846">
        <v>2811</v>
      </c>
      <c r="J20" s="847">
        <v>20060</v>
      </c>
      <c r="K20" s="615" t="s">
        <v>17</v>
      </c>
    </row>
    <row r="21" spans="1:14" s="475" customFormat="1" ht="19.149999999999999" customHeight="1">
      <c r="A21" s="448"/>
      <c r="B21" s="653" t="s">
        <v>78</v>
      </c>
      <c r="C21" s="654">
        <v>81863</v>
      </c>
      <c r="D21" s="654">
        <v>47104</v>
      </c>
      <c r="E21" s="654">
        <v>12042</v>
      </c>
      <c r="F21" s="654">
        <v>69821</v>
      </c>
      <c r="G21" s="654">
        <v>4928</v>
      </c>
      <c r="H21" s="846">
        <v>71124</v>
      </c>
      <c r="I21" s="846">
        <v>4156</v>
      </c>
      <c r="J21" s="847">
        <v>20259</v>
      </c>
      <c r="K21" s="597">
        <v>33212</v>
      </c>
    </row>
    <row r="22" spans="1:14" s="475" customFormat="1" ht="19.149999999999999" customHeight="1">
      <c r="A22" s="448"/>
      <c r="B22" s="653" t="s">
        <v>79</v>
      </c>
      <c r="C22" s="654">
        <v>78619</v>
      </c>
      <c r="D22" s="654">
        <v>45104</v>
      </c>
      <c r="E22" s="654">
        <v>11605</v>
      </c>
      <c r="F22" s="654">
        <v>67014</v>
      </c>
      <c r="G22" s="654">
        <v>4578</v>
      </c>
      <c r="H22" s="846">
        <v>68183</v>
      </c>
      <c r="I22" s="846">
        <v>4227</v>
      </c>
      <c r="J22" s="847">
        <v>19357</v>
      </c>
      <c r="K22" s="615" t="s">
        <v>17</v>
      </c>
      <c r="M22" s="1492"/>
    </row>
    <row r="23" spans="1:14" s="666" customFormat="1" ht="19.149999999999999" customHeight="1">
      <c r="A23" s="664"/>
      <c r="B23" s="665" t="s">
        <v>80</v>
      </c>
      <c r="C23" s="630">
        <v>78410</v>
      </c>
      <c r="D23" s="630">
        <v>44726</v>
      </c>
      <c r="E23" s="630">
        <v>11291</v>
      </c>
      <c r="F23" s="630">
        <v>67119</v>
      </c>
      <c r="G23" s="630">
        <v>4437</v>
      </c>
      <c r="H23" s="848">
        <v>67735</v>
      </c>
      <c r="I23" s="848">
        <v>3988</v>
      </c>
      <c r="J23" s="686">
        <v>19196</v>
      </c>
      <c r="K23" s="615" t="s">
        <v>17</v>
      </c>
    </row>
    <row r="24" spans="1:14" s="475" customFormat="1" ht="19.149999999999999" customHeight="1">
      <c r="A24" s="448"/>
      <c r="B24" s="653" t="s">
        <v>81</v>
      </c>
      <c r="C24" s="654">
        <v>79430</v>
      </c>
      <c r="D24" s="654">
        <v>44721</v>
      </c>
      <c r="E24" s="654">
        <v>11117</v>
      </c>
      <c r="F24" s="654">
        <v>68313</v>
      </c>
      <c r="G24" s="654">
        <v>4433</v>
      </c>
      <c r="H24" s="846">
        <v>68414</v>
      </c>
      <c r="I24" s="846">
        <v>3730</v>
      </c>
      <c r="J24" s="847">
        <v>19434</v>
      </c>
      <c r="K24" s="597">
        <v>31293</v>
      </c>
      <c r="M24" s="1492"/>
    </row>
    <row r="25" spans="1:14" s="475" customFormat="1" ht="15" customHeight="1">
      <c r="A25" s="448"/>
      <c r="B25" s="653"/>
      <c r="C25" s="654"/>
      <c r="D25" s="654"/>
      <c r="E25" s="654"/>
      <c r="F25" s="654"/>
      <c r="G25" s="654"/>
      <c r="H25" s="846"/>
      <c r="I25" s="846"/>
      <c r="J25" s="847"/>
      <c r="K25" s="597"/>
    </row>
    <row r="26" spans="1:14" s="475" customFormat="1" ht="19.149999999999999" customHeight="1">
      <c r="A26" s="448">
        <v>2018</v>
      </c>
      <c r="B26" s="653" t="s">
        <v>82</v>
      </c>
      <c r="C26" s="654">
        <v>83101</v>
      </c>
      <c r="D26" s="654">
        <v>46122</v>
      </c>
      <c r="E26" s="654">
        <v>11222</v>
      </c>
      <c r="F26" s="654">
        <v>71879</v>
      </c>
      <c r="G26" s="654">
        <v>4564</v>
      </c>
      <c r="H26" s="846">
        <v>71040</v>
      </c>
      <c r="I26" s="846">
        <v>3921</v>
      </c>
      <c r="J26" s="847">
        <v>20186</v>
      </c>
      <c r="K26" s="615" t="s">
        <v>17</v>
      </c>
    </row>
    <row r="27" spans="1:14" s="475" customFormat="1" ht="19.149999999999999" customHeight="1">
      <c r="A27" s="448"/>
      <c r="B27" s="653" t="s">
        <v>83</v>
      </c>
      <c r="C27" s="654">
        <v>82636</v>
      </c>
      <c r="D27" s="654">
        <v>45755</v>
      </c>
      <c r="E27" s="654">
        <v>10961</v>
      </c>
      <c r="F27" s="654">
        <v>71675</v>
      </c>
      <c r="G27" s="654">
        <v>4486</v>
      </c>
      <c r="H27" s="846">
        <v>70716</v>
      </c>
      <c r="I27" s="846">
        <v>3812</v>
      </c>
      <c r="J27" s="847">
        <v>20110</v>
      </c>
      <c r="K27" s="615" t="s">
        <v>17</v>
      </c>
    </row>
    <row r="28" spans="1:14" s="475" customFormat="1" ht="19.149999999999999" customHeight="1">
      <c r="A28" s="448"/>
      <c r="B28" s="653" t="s">
        <v>72</v>
      </c>
      <c r="C28" s="654">
        <v>80399</v>
      </c>
      <c r="D28" s="654">
        <v>44510</v>
      </c>
      <c r="E28" s="654">
        <v>10535</v>
      </c>
      <c r="F28" s="654">
        <v>69864</v>
      </c>
      <c r="G28" s="654">
        <v>4350</v>
      </c>
      <c r="H28" s="846">
        <v>69038</v>
      </c>
      <c r="I28" s="846">
        <v>3442</v>
      </c>
      <c r="J28" s="847">
        <v>19768</v>
      </c>
      <c r="K28" s="597">
        <v>30988</v>
      </c>
      <c r="M28" s="1492"/>
    </row>
    <row r="29" spans="1:14" s="475" customFormat="1" ht="19.149999999999999" customHeight="1">
      <c r="A29" s="448"/>
      <c r="B29" s="653" t="s">
        <v>73</v>
      </c>
      <c r="C29" s="654">
        <v>76501</v>
      </c>
      <c r="D29" s="654">
        <v>43145</v>
      </c>
      <c r="E29" s="654">
        <v>10082</v>
      </c>
      <c r="F29" s="654">
        <v>66419</v>
      </c>
      <c r="G29" s="654">
        <v>4177</v>
      </c>
      <c r="H29" s="846">
        <v>65820</v>
      </c>
      <c r="I29" s="1493">
        <v>1911</v>
      </c>
      <c r="J29" s="847">
        <v>18865</v>
      </c>
      <c r="K29" s="615" t="s">
        <v>17</v>
      </c>
      <c r="N29" s="1492"/>
    </row>
    <row r="30" spans="1:14" s="475" customFormat="1" ht="19.149999999999999" customHeight="1">
      <c r="A30" s="448"/>
      <c r="B30" s="653" t="s">
        <v>74</v>
      </c>
      <c r="C30" s="654">
        <v>73249</v>
      </c>
      <c r="D30" s="654">
        <v>41834</v>
      </c>
      <c r="E30" s="654">
        <v>9973</v>
      </c>
      <c r="F30" s="654">
        <v>63276</v>
      </c>
      <c r="G30" s="654">
        <v>4015</v>
      </c>
      <c r="H30" s="846">
        <v>63189</v>
      </c>
      <c r="I30" s="846">
        <v>2128</v>
      </c>
      <c r="J30" s="847">
        <v>18234</v>
      </c>
      <c r="K30" s="615" t="s">
        <v>17</v>
      </c>
      <c r="M30" s="1492"/>
    </row>
    <row r="31" spans="1:14" s="475" customFormat="1" ht="19.149999999999999" customHeight="1">
      <c r="A31" s="448"/>
      <c r="B31" s="653" t="s">
        <v>75</v>
      </c>
      <c r="C31" s="654">
        <v>71091</v>
      </c>
      <c r="D31" s="654">
        <v>41198</v>
      </c>
      <c r="E31" s="654">
        <v>9674</v>
      </c>
      <c r="F31" s="654">
        <v>61417</v>
      </c>
      <c r="G31" s="654">
        <v>3840</v>
      </c>
      <c r="H31" s="1493">
        <v>61208</v>
      </c>
      <c r="I31" s="1493">
        <v>1609</v>
      </c>
      <c r="J31" s="1238">
        <v>17713</v>
      </c>
      <c r="K31" s="1501">
        <v>29546</v>
      </c>
      <c r="N31" s="1492"/>
    </row>
    <row r="32" spans="1:14" s="475" customFormat="1" ht="19.149999999999999" customHeight="1">
      <c r="A32" s="448"/>
      <c r="B32" s="449" t="s">
        <v>44</v>
      </c>
      <c r="C32" s="450">
        <f>C31/C18*100</f>
        <v>85.292141571685661</v>
      </c>
      <c r="D32" s="450">
        <f t="shared" ref="D32:J32" si="0">D31/D18*100</f>
        <v>88.259994001456789</v>
      </c>
      <c r="E32" s="450">
        <f t="shared" si="0"/>
        <v>83.511740331491708</v>
      </c>
      <c r="F32" s="450">
        <f t="shared" si="0"/>
        <v>85.579522336482455</v>
      </c>
      <c r="G32" s="450">
        <f t="shared" si="0"/>
        <v>71.032186459489452</v>
      </c>
      <c r="H32" s="450">
        <f t="shared" si="0"/>
        <v>85.743503537157665</v>
      </c>
      <c r="I32" s="450">
        <f t="shared" si="0"/>
        <v>73.943014705882348</v>
      </c>
      <c r="J32" s="450">
        <f t="shared" si="0"/>
        <v>86.506153545614367</v>
      </c>
      <c r="K32" s="1495">
        <f>K31/K18*100</f>
        <v>78.926138640309873</v>
      </c>
    </row>
    <row r="33" spans="1:11" s="752" customFormat="1" ht="19.149999999999999" customHeight="1">
      <c r="A33" s="1122"/>
      <c r="B33" s="451" t="s">
        <v>45</v>
      </c>
      <c r="C33" s="452">
        <f>C31/C30*100</f>
        <v>97.053884694671595</v>
      </c>
      <c r="D33" s="452">
        <f t="shared" ref="D33:J33" si="1">D31/D30*100</f>
        <v>98.479705502701151</v>
      </c>
      <c r="E33" s="452">
        <f t="shared" si="1"/>
        <v>97.001905143888507</v>
      </c>
      <c r="F33" s="452">
        <f t="shared" si="1"/>
        <v>97.062077248877927</v>
      </c>
      <c r="G33" s="452">
        <f t="shared" si="1"/>
        <v>95.641344956413448</v>
      </c>
      <c r="H33" s="452">
        <f t="shared" si="1"/>
        <v>96.864960673534952</v>
      </c>
      <c r="I33" s="452">
        <f t="shared" si="1"/>
        <v>75.610902255639104</v>
      </c>
      <c r="J33" s="452">
        <f t="shared" si="1"/>
        <v>97.142700449709324</v>
      </c>
      <c r="K33" s="1496">
        <f>K31/K28*100</f>
        <v>95.346585775138763</v>
      </c>
    </row>
    <row r="34" spans="1:11" s="471" customFormat="1" ht="20.100000000000001" customHeight="1">
      <c r="A34" s="1798" t="s">
        <v>730</v>
      </c>
      <c r="B34" s="1798"/>
      <c r="C34" s="1798"/>
      <c r="D34" s="1798"/>
      <c r="E34" s="1798"/>
      <c r="F34" s="1798"/>
      <c r="G34" s="1798"/>
      <c r="H34" s="1798"/>
      <c r="I34" s="1798"/>
      <c r="J34" s="1798"/>
      <c r="K34" s="1798"/>
    </row>
    <row r="35" spans="1:11" s="1365" customFormat="1" ht="12.75" customHeight="1">
      <c r="A35" s="1799" t="s">
        <v>500</v>
      </c>
      <c r="B35" s="1799"/>
      <c r="C35" s="1799"/>
      <c r="D35" s="1799"/>
      <c r="E35" s="1799"/>
      <c r="F35" s="1799"/>
      <c r="G35" s="1799"/>
      <c r="H35" s="1799"/>
      <c r="I35" s="1799"/>
      <c r="J35" s="1799"/>
      <c r="K35" s="1799"/>
    </row>
    <row r="39" spans="1:11">
      <c r="C39" s="1502"/>
      <c r="D39" s="1502"/>
      <c r="E39" s="1502"/>
      <c r="F39" s="1502"/>
      <c r="G39" s="1502"/>
      <c r="H39" s="1502"/>
      <c r="I39" s="1502"/>
      <c r="J39" s="1502"/>
      <c r="K39" s="1502"/>
    </row>
  </sheetData>
  <mergeCells count="18">
    <mergeCell ref="A1:G1"/>
    <mergeCell ref="A2:E2"/>
    <mergeCell ref="A3:K3"/>
    <mergeCell ref="A4:B4"/>
    <mergeCell ref="G9:G15"/>
    <mergeCell ref="A34:K34"/>
    <mergeCell ref="A35:K35"/>
    <mergeCell ref="I7:I15"/>
    <mergeCell ref="J7:J15"/>
    <mergeCell ref="A5:B15"/>
    <mergeCell ref="C5:K5"/>
    <mergeCell ref="C6:C15"/>
    <mergeCell ref="D6:K6"/>
    <mergeCell ref="D7:D15"/>
    <mergeCell ref="E7:E15"/>
    <mergeCell ref="F7:F15"/>
    <mergeCell ref="H7:H15"/>
    <mergeCell ref="K7:K15"/>
  </mergeCells>
  <hyperlinks>
    <hyperlink ref="J1" location="'Spis tablic     List of tables'!A15" display="Powrót do spisu tablic"/>
    <hyperlink ref="J2" location="'Spis tablic     List of tables'!A1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opLeftCell="A10" zoomScaleNormal="100" workbookViewId="0">
      <selection activeCell="A38" sqref="A38:G38"/>
    </sheetView>
  </sheetViews>
  <sheetFormatPr defaultRowHeight="12.75"/>
  <cols>
    <col min="1" max="1" width="8.625" style="274" customWidth="1"/>
    <col min="2" max="2" width="10.25" style="274" customWidth="1"/>
    <col min="3" max="10" width="14.625" style="274" customWidth="1"/>
    <col min="11" max="16384" width="9" style="274"/>
  </cols>
  <sheetData>
    <row r="1" spans="1:10" s="260" customFormat="1" ht="12.75" customHeight="1">
      <c r="A1" s="258" t="s">
        <v>328</v>
      </c>
      <c r="B1" s="258"/>
      <c r="C1" s="259"/>
      <c r="D1" s="259"/>
      <c r="E1" s="259"/>
      <c r="F1" s="259"/>
      <c r="G1" s="259"/>
      <c r="H1" s="1821" t="s">
        <v>32</v>
      </c>
      <c r="I1" s="1821"/>
      <c r="J1" s="1821"/>
    </row>
    <row r="2" spans="1:10" s="260" customFormat="1" ht="12.75" customHeight="1">
      <c r="A2" s="261" t="s">
        <v>233</v>
      </c>
      <c r="B2" s="261"/>
      <c r="C2" s="259"/>
      <c r="D2" s="259"/>
      <c r="E2" s="259"/>
      <c r="F2" s="259"/>
      <c r="G2" s="259"/>
      <c r="H2" s="1673" t="s">
        <v>298</v>
      </c>
      <c r="I2" s="1673"/>
      <c r="J2" s="1673"/>
    </row>
    <row r="3" spans="1:10" s="1367" customFormat="1" ht="12.75" customHeight="1">
      <c r="A3" s="1579" t="s">
        <v>6</v>
      </c>
      <c r="B3" s="1579"/>
      <c r="C3" s="1366"/>
      <c r="D3" s="1366"/>
      <c r="E3" s="1366"/>
      <c r="F3" s="1366"/>
      <c r="G3" s="1366"/>
      <c r="H3" s="1366"/>
      <c r="I3" s="1366"/>
      <c r="J3" s="1366"/>
    </row>
    <row r="4" spans="1:10" s="1367" customFormat="1" ht="12.75" customHeight="1">
      <c r="A4" s="1820" t="s">
        <v>308</v>
      </c>
      <c r="B4" s="1820"/>
      <c r="C4" s="1366"/>
      <c r="D4" s="1366"/>
      <c r="E4" s="1366"/>
      <c r="F4" s="1366"/>
      <c r="G4" s="1366"/>
      <c r="H4" s="1366"/>
      <c r="I4" s="1366"/>
      <c r="J4" s="1366"/>
    </row>
    <row r="5" spans="1:10" s="262" customFormat="1" ht="12.75" customHeight="1">
      <c r="A5" s="1830" t="s">
        <v>1186</v>
      </c>
      <c r="B5" s="1833"/>
      <c r="C5" s="1827" t="s">
        <v>1187</v>
      </c>
      <c r="D5" s="1823" t="s">
        <v>1188</v>
      </c>
      <c r="E5" s="263"/>
      <c r="F5" s="1823" t="s">
        <v>1190</v>
      </c>
      <c r="G5" s="263"/>
      <c r="H5" s="1823" t="s">
        <v>1193</v>
      </c>
      <c r="I5" s="1830"/>
      <c r="J5" s="1830"/>
    </row>
    <row r="6" spans="1:10" s="262" customFormat="1" ht="12.75" customHeight="1">
      <c r="A6" s="1834"/>
      <c r="B6" s="1835"/>
      <c r="C6" s="1828"/>
      <c r="D6" s="1824"/>
      <c r="E6" s="264"/>
      <c r="F6" s="1824"/>
      <c r="G6" s="264"/>
      <c r="H6" s="1824"/>
      <c r="I6" s="1831"/>
      <c r="J6" s="1831"/>
    </row>
    <row r="7" spans="1:10" s="262" customFormat="1" ht="9" customHeight="1">
      <c r="A7" s="1834"/>
      <c r="B7" s="1835"/>
      <c r="C7" s="1828"/>
      <c r="D7" s="1824"/>
      <c r="E7" s="264"/>
      <c r="F7" s="1824"/>
      <c r="G7" s="264"/>
      <c r="H7" s="1825"/>
      <c r="I7" s="1832"/>
      <c r="J7" s="1832"/>
    </row>
    <row r="8" spans="1:10" s="262" customFormat="1" ht="12" customHeight="1">
      <c r="A8" s="1834"/>
      <c r="B8" s="1835"/>
      <c r="C8" s="1828"/>
      <c r="D8" s="1824"/>
      <c r="E8" s="1827" t="s">
        <v>1189</v>
      </c>
      <c r="F8" s="1824"/>
      <c r="G8" s="1827" t="s">
        <v>1191</v>
      </c>
      <c r="H8" s="1823" t="s">
        <v>1192</v>
      </c>
      <c r="I8" s="264"/>
      <c r="J8" s="1823" t="s">
        <v>1195</v>
      </c>
    </row>
    <row r="9" spans="1:10" s="262" customFormat="1" ht="12" customHeight="1">
      <c r="A9" s="1834"/>
      <c r="B9" s="1835"/>
      <c r="C9" s="1828"/>
      <c r="D9" s="1824"/>
      <c r="E9" s="1828"/>
      <c r="F9" s="1824"/>
      <c r="G9" s="1828"/>
      <c r="H9" s="1824"/>
      <c r="I9" s="849"/>
      <c r="J9" s="1824"/>
    </row>
    <row r="10" spans="1:10" s="262" customFormat="1" ht="12" customHeight="1">
      <c r="A10" s="1834"/>
      <c r="B10" s="1835"/>
      <c r="C10" s="1828"/>
      <c r="D10" s="1824"/>
      <c r="E10" s="1828"/>
      <c r="F10" s="1824"/>
      <c r="G10" s="1828"/>
      <c r="H10" s="1824"/>
      <c r="I10" s="1827" t="s">
        <v>1194</v>
      </c>
      <c r="J10" s="1824"/>
    </row>
    <row r="11" spans="1:10" s="262" customFormat="1" ht="36.75" customHeight="1">
      <c r="A11" s="1834"/>
      <c r="B11" s="1835"/>
      <c r="C11" s="1828"/>
      <c r="D11" s="1824"/>
      <c r="E11" s="1828"/>
      <c r="F11" s="1824"/>
      <c r="G11" s="1828"/>
      <c r="H11" s="1824"/>
      <c r="I11" s="1785"/>
      <c r="J11" s="1824"/>
    </row>
    <row r="12" spans="1:10" s="262" customFormat="1" ht="12.75" customHeight="1">
      <c r="A12" s="1834"/>
      <c r="B12" s="1835"/>
      <c r="C12" s="1828"/>
      <c r="D12" s="1824"/>
      <c r="E12" s="1828"/>
      <c r="F12" s="1824"/>
      <c r="G12" s="1828"/>
      <c r="H12" s="1824"/>
      <c r="I12" s="1785"/>
      <c r="J12" s="1824"/>
    </row>
    <row r="13" spans="1:10" s="262" customFormat="1" ht="12.75" customHeight="1">
      <c r="A13" s="1834"/>
      <c r="B13" s="1835"/>
      <c r="C13" s="1828"/>
      <c r="D13" s="1824"/>
      <c r="E13" s="1828"/>
      <c r="F13" s="1824"/>
      <c r="G13" s="1828"/>
      <c r="H13" s="1824"/>
      <c r="I13" s="1785"/>
      <c r="J13" s="1824"/>
    </row>
    <row r="14" spans="1:10" s="262" customFormat="1" ht="12.75" customHeight="1">
      <c r="A14" s="1834"/>
      <c r="B14" s="1835"/>
      <c r="C14" s="1828"/>
      <c r="D14" s="1824"/>
      <c r="E14" s="1828"/>
      <c r="F14" s="1824"/>
      <c r="G14" s="1828"/>
      <c r="H14" s="1824"/>
      <c r="I14" s="1785"/>
      <c r="J14" s="1824"/>
    </row>
    <row r="15" spans="1:10" s="262" customFormat="1" ht="12.75" customHeight="1">
      <c r="A15" s="1834"/>
      <c r="B15" s="1835"/>
      <c r="C15" s="1828"/>
      <c r="D15" s="1824"/>
      <c r="E15" s="1828"/>
      <c r="F15" s="1824"/>
      <c r="G15" s="1828"/>
      <c r="H15" s="1824"/>
      <c r="I15" s="1785"/>
      <c r="J15" s="1824"/>
    </row>
    <row r="16" spans="1:10" s="262" customFormat="1" ht="12.75" customHeight="1">
      <c r="A16" s="1834"/>
      <c r="B16" s="1835"/>
      <c r="C16" s="1828"/>
      <c r="D16" s="1824"/>
      <c r="E16" s="1828"/>
      <c r="F16" s="1824"/>
      <c r="G16" s="1828"/>
      <c r="H16" s="1824"/>
      <c r="I16" s="1785"/>
      <c r="J16" s="1824"/>
    </row>
    <row r="17" spans="1:10" s="262" customFormat="1" ht="15.4" customHeight="1">
      <c r="A17" s="1836"/>
      <c r="B17" s="1837"/>
      <c r="C17" s="1829"/>
      <c r="D17" s="1825"/>
      <c r="E17" s="1829"/>
      <c r="F17" s="1825"/>
      <c r="G17" s="1829"/>
      <c r="H17" s="1825"/>
      <c r="I17" s="1786"/>
      <c r="J17" s="1825"/>
    </row>
    <row r="18" spans="1:10" s="267" customFormat="1" ht="17.100000000000001" customHeight="1">
      <c r="A18" s="265">
        <v>2017</v>
      </c>
      <c r="B18" s="266" t="s">
        <v>73</v>
      </c>
      <c r="C18" s="268">
        <v>6.1</v>
      </c>
      <c r="D18" s="339">
        <v>9948</v>
      </c>
      <c r="E18" s="850">
        <v>8203</v>
      </c>
      <c r="F18" s="495">
        <v>15244</v>
      </c>
      <c r="G18" s="495">
        <v>7338</v>
      </c>
      <c r="H18" s="495">
        <v>8727</v>
      </c>
      <c r="I18" s="269">
        <v>7924</v>
      </c>
      <c r="J18" s="847">
        <v>7146</v>
      </c>
    </row>
    <row r="19" spans="1:10" s="267" customFormat="1" ht="17.100000000000001" customHeight="1">
      <c r="A19" s="265"/>
      <c r="B19" s="266" t="s">
        <v>74</v>
      </c>
      <c r="C19" s="268">
        <v>5.9</v>
      </c>
      <c r="D19" s="339">
        <v>10939</v>
      </c>
      <c r="E19" s="850">
        <v>8581</v>
      </c>
      <c r="F19" s="495">
        <v>14650</v>
      </c>
      <c r="G19" s="495">
        <v>6867</v>
      </c>
      <c r="H19" s="495">
        <v>10098</v>
      </c>
      <c r="I19" s="269">
        <v>9246</v>
      </c>
      <c r="J19" s="847">
        <v>8199</v>
      </c>
    </row>
    <row r="20" spans="1:10" s="267" customFormat="1" ht="17.100000000000001" customHeight="1">
      <c r="A20" s="265"/>
      <c r="B20" s="266" t="s">
        <v>75</v>
      </c>
      <c r="C20" s="268">
        <v>5.6</v>
      </c>
      <c r="D20" s="339">
        <v>10322</v>
      </c>
      <c r="E20" s="850">
        <v>8163</v>
      </c>
      <c r="F20" s="495">
        <v>13789</v>
      </c>
      <c r="G20" s="495">
        <v>6210</v>
      </c>
      <c r="H20" s="495">
        <v>10020</v>
      </c>
      <c r="I20" s="269">
        <v>9351</v>
      </c>
      <c r="J20" s="847">
        <v>8569</v>
      </c>
    </row>
    <row r="21" spans="1:10" s="267" customFormat="1" ht="17.100000000000001" customHeight="1">
      <c r="A21" s="265"/>
      <c r="B21" s="266" t="s">
        <v>76</v>
      </c>
      <c r="C21" s="268">
        <v>5.6</v>
      </c>
      <c r="D21" s="339">
        <v>11363</v>
      </c>
      <c r="E21" s="850">
        <v>8911</v>
      </c>
      <c r="F21" s="495">
        <v>12057</v>
      </c>
      <c r="G21" s="495">
        <v>5249</v>
      </c>
      <c r="H21" s="495">
        <v>8438</v>
      </c>
      <c r="I21" s="269">
        <v>7790</v>
      </c>
      <c r="J21" s="847">
        <v>7331</v>
      </c>
    </row>
    <row r="22" spans="1:10" s="267" customFormat="1" ht="17.100000000000001" customHeight="1">
      <c r="A22" s="265"/>
      <c r="B22" s="266" t="s">
        <v>77</v>
      </c>
      <c r="C22" s="268">
        <v>5.6</v>
      </c>
      <c r="D22" s="339">
        <v>11463</v>
      </c>
      <c r="E22" s="850">
        <v>8974</v>
      </c>
      <c r="F22" s="495">
        <v>11443</v>
      </c>
      <c r="G22" s="495">
        <v>5337</v>
      </c>
      <c r="H22" s="495">
        <v>10117</v>
      </c>
      <c r="I22" s="269">
        <v>9263</v>
      </c>
      <c r="J22" s="847">
        <v>8607</v>
      </c>
    </row>
    <row r="23" spans="1:10" s="687" customFormat="1" ht="17.100000000000001" customHeight="1">
      <c r="A23" s="664"/>
      <c r="B23" s="665" t="s">
        <v>78</v>
      </c>
      <c r="C23" s="667">
        <v>5.5</v>
      </c>
      <c r="D23" s="679">
        <v>13587</v>
      </c>
      <c r="E23" s="684">
        <v>9599</v>
      </c>
      <c r="F23" s="685">
        <v>14400</v>
      </c>
      <c r="G23" s="685">
        <v>7847</v>
      </c>
      <c r="H23" s="685">
        <v>10769</v>
      </c>
      <c r="I23" s="630">
        <v>9506</v>
      </c>
      <c r="J23" s="686">
        <v>8442</v>
      </c>
    </row>
    <row r="24" spans="1:10" s="267" customFormat="1" ht="17.100000000000001" customHeight="1">
      <c r="A24" s="265"/>
      <c r="B24" s="266" t="s">
        <v>79</v>
      </c>
      <c r="C24" s="268">
        <v>5.3</v>
      </c>
      <c r="D24" s="679">
        <v>12994</v>
      </c>
      <c r="E24" s="684">
        <v>9714</v>
      </c>
      <c r="F24" s="495">
        <v>16238</v>
      </c>
      <c r="G24" s="495">
        <v>7401</v>
      </c>
      <c r="H24" s="495">
        <v>10870</v>
      </c>
      <c r="I24" s="269">
        <v>10215</v>
      </c>
      <c r="J24" s="847">
        <v>8270</v>
      </c>
    </row>
    <row r="25" spans="1:10" s="666" customFormat="1" ht="17.100000000000001" customHeight="1">
      <c r="A25" s="664"/>
      <c r="B25" s="665" t="s">
        <v>80</v>
      </c>
      <c r="C25" s="667">
        <v>5.3</v>
      </c>
      <c r="D25" s="679">
        <v>11593</v>
      </c>
      <c r="E25" s="684">
        <v>9194</v>
      </c>
      <c r="F25" s="685">
        <v>11802</v>
      </c>
      <c r="G25" s="685">
        <v>6204</v>
      </c>
      <c r="H25" s="685">
        <v>8790</v>
      </c>
      <c r="I25" s="630">
        <v>8234</v>
      </c>
      <c r="J25" s="686">
        <v>7524</v>
      </c>
    </row>
    <row r="26" spans="1:10" s="666" customFormat="1" ht="17.100000000000001" customHeight="1">
      <c r="A26" s="664"/>
      <c r="B26" s="665" t="s">
        <v>81</v>
      </c>
      <c r="C26" s="667">
        <v>5.4</v>
      </c>
      <c r="D26" s="679">
        <v>10783</v>
      </c>
      <c r="E26" s="684">
        <v>9191</v>
      </c>
      <c r="F26" s="685">
        <v>9763</v>
      </c>
      <c r="G26" s="685">
        <v>5528</v>
      </c>
      <c r="H26" s="685">
        <v>6873</v>
      </c>
      <c r="I26" s="630">
        <v>6521</v>
      </c>
      <c r="J26" s="686">
        <v>4985</v>
      </c>
    </row>
    <row r="27" spans="1:10" s="666" customFormat="1" ht="14.25" customHeight="1">
      <c r="A27" s="664"/>
      <c r="B27" s="665"/>
      <c r="C27" s="667"/>
      <c r="D27" s="679"/>
      <c r="E27" s="684"/>
      <c r="F27" s="685"/>
      <c r="G27" s="685"/>
      <c r="H27" s="685"/>
      <c r="I27" s="630"/>
      <c r="J27" s="686"/>
    </row>
    <row r="28" spans="1:10" s="666" customFormat="1" ht="17.100000000000001" customHeight="1">
      <c r="A28" s="664">
        <v>2018</v>
      </c>
      <c r="B28" s="665" t="s">
        <v>82</v>
      </c>
      <c r="C28" s="667">
        <v>5.6</v>
      </c>
      <c r="D28" s="679">
        <v>13230</v>
      </c>
      <c r="E28" s="684">
        <v>10727</v>
      </c>
      <c r="F28" s="685">
        <v>9559</v>
      </c>
      <c r="G28" s="685">
        <v>5060</v>
      </c>
      <c r="H28" s="685">
        <v>9018</v>
      </c>
      <c r="I28" s="630">
        <v>8363</v>
      </c>
      <c r="J28" s="686">
        <v>7269</v>
      </c>
    </row>
    <row r="29" spans="1:10" s="666" customFormat="1" ht="17.100000000000001" customHeight="1">
      <c r="A29" s="664"/>
      <c r="B29" s="665" t="s">
        <v>83</v>
      </c>
      <c r="C29" s="667">
        <v>5.5</v>
      </c>
      <c r="D29" s="679">
        <v>9728</v>
      </c>
      <c r="E29" s="684">
        <v>7812</v>
      </c>
      <c r="F29" s="685">
        <v>10193</v>
      </c>
      <c r="G29" s="685">
        <v>5010</v>
      </c>
      <c r="H29" s="685">
        <v>9574</v>
      </c>
      <c r="I29" s="630">
        <v>8709</v>
      </c>
      <c r="J29" s="686">
        <v>7916</v>
      </c>
    </row>
    <row r="30" spans="1:10" s="666" customFormat="1" ht="17.100000000000001" customHeight="1">
      <c r="A30" s="664"/>
      <c r="B30" s="665" t="s">
        <v>72</v>
      </c>
      <c r="C30" s="667">
        <v>5.4</v>
      </c>
      <c r="D30" s="679">
        <v>10486</v>
      </c>
      <c r="E30" s="684">
        <v>8679</v>
      </c>
      <c r="F30" s="685">
        <v>12723</v>
      </c>
      <c r="G30" s="685">
        <v>6385</v>
      </c>
      <c r="H30" s="685">
        <v>11948</v>
      </c>
      <c r="I30" s="630">
        <v>10740</v>
      </c>
      <c r="J30" s="686">
        <v>8341</v>
      </c>
    </row>
    <row r="31" spans="1:10" s="666" customFormat="1" ht="17.100000000000001" customHeight="1">
      <c r="A31" s="664"/>
      <c r="B31" s="665" t="s">
        <v>73</v>
      </c>
      <c r="C31" s="667">
        <v>5.0999999999999996</v>
      </c>
      <c r="D31" s="679">
        <v>9270</v>
      </c>
      <c r="E31" s="684">
        <v>7716</v>
      </c>
      <c r="F31" s="685">
        <v>13168</v>
      </c>
      <c r="G31" s="685">
        <v>6777</v>
      </c>
      <c r="H31" s="685">
        <v>10557</v>
      </c>
      <c r="I31" s="630">
        <v>9803</v>
      </c>
      <c r="J31" s="686">
        <v>9175</v>
      </c>
    </row>
    <row r="32" spans="1:10" s="666" customFormat="1" ht="17.100000000000001" customHeight="1">
      <c r="A32" s="664"/>
      <c r="B32" s="665" t="s">
        <v>74</v>
      </c>
      <c r="C32" s="667">
        <v>4.9000000000000004</v>
      </c>
      <c r="D32" s="679">
        <v>8541</v>
      </c>
      <c r="E32" s="684">
        <v>6786</v>
      </c>
      <c r="F32" s="685">
        <v>11793</v>
      </c>
      <c r="G32" s="685">
        <v>5892</v>
      </c>
      <c r="H32" s="685">
        <v>9417</v>
      </c>
      <c r="I32" s="630">
        <v>8660</v>
      </c>
      <c r="J32" s="686">
        <v>8257</v>
      </c>
    </row>
    <row r="33" spans="1:11" s="666" customFormat="1" ht="17.100000000000001" customHeight="1">
      <c r="A33" s="664"/>
      <c r="B33" s="665" t="s">
        <v>75</v>
      </c>
      <c r="C33" s="667">
        <v>4.8</v>
      </c>
      <c r="D33" s="679">
        <v>8970</v>
      </c>
      <c r="E33" s="684">
        <v>7263</v>
      </c>
      <c r="F33" s="685">
        <v>11128</v>
      </c>
      <c r="G33" s="685">
        <v>5286</v>
      </c>
      <c r="H33" s="685">
        <v>8602</v>
      </c>
      <c r="I33" s="630">
        <v>8022</v>
      </c>
      <c r="J33" s="686">
        <v>7553</v>
      </c>
    </row>
    <row r="34" spans="1:11" s="267" customFormat="1" ht="17.100000000000001" customHeight="1">
      <c r="A34" s="265"/>
      <c r="B34" s="270" t="s">
        <v>44</v>
      </c>
      <c r="C34" s="271" t="s">
        <v>16</v>
      </c>
      <c r="D34" s="851">
        <f>D33/D20*100</f>
        <v>86.901763224181366</v>
      </c>
      <c r="E34" s="851">
        <f t="shared" ref="E34:J34" si="0">E33/E20*100</f>
        <v>88.974641675854457</v>
      </c>
      <c r="F34" s="851">
        <f t="shared" si="0"/>
        <v>80.702008847632172</v>
      </c>
      <c r="G34" s="851">
        <f t="shared" si="0"/>
        <v>85.120772946859901</v>
      </c>
      <c r="H34" s="851">
        <f t="shared" si="0"/>
        <v>85.84830339321357</v>
      </c>
      <c r="I34" s="851">
        <f t="shared" si="0"/>
        <v>85.787616297722167</v>
      </c>
      <c r="J34" s="852">
        <f t="shared" si="0"/>
        <v>88.143307270393279</v>
      </c>
    </row>
    <row r="35" spans="1:11" s="1124" customFormat="1" ht="17.100000000000001" customHeight="1">
      <c r="A35" s="1123"/>
      <c r="B35" s="272" t="s">
        <v>45</v>
      </c>
      <c r="C35" s="273" t="s">
        <v>16</v>
      </c>
      <c r="D35" s="273">
        <f>D33/D32*100</f>
        <v>105.02283105022832</v>
      </c>
      <c r="E35" s="273">
        <f t="shared" ref="E35:J35" si="1">E33/E32*100</f>
        <v>107.0291777188329</v>
      </c>
      <c r="F35" s="273">
        <f t="shared" si="1"/>
        <v>94.361061646739586</v>
      </c>
      <c r="G35" s="273">
        <f t="shared" si="1"/>
        <v>89.714867617107942</v>
      </c>
      <c r="H35" s="273">
        <f t="shared" si="1"/>
        <v>91.345439099500908</v>
      </c>
      <c r="I35" s="273">
        <f t="shared" si="1"/>
        <v>92.632794457274827</v>
      </c>
      <c r="J35" s="853">
        <f t="shared" si="1"/>
        <v>91.47390093254208</v>
      </c>
    </row>
    <row r="36" spans="1:11" s="262" customFormat="1" ht="20.100000000000001" customHeight="1">
      <c r="A36" s="1826" t="s">
        <v>697</v>
      </c>
      <c r="B36" s="1826"/>
      <c r="C36" s="1826"/>
      <c r="D36" s="1826"/>
      <c r="E36" s="1826"/>
      <c r="F36" s="1826"/>
      <c r="G36" s="1826"/>
      <c r="H36" s="854"/>
      <c r="I36" s="854"/>
      <c r="J36" s="854"/>
      <c r="K36" s="267"/>
    </row>
    <row r="37" spans="1:11">
      <c r="A37" s="463" t="s">
        <v>501</v>
      </c>
      <c r="B37" s="464"/>
      <c r="C37" s="464"/>
      <c r="D37" s="464"/>
      <c r="E37" s="855"/>
      <c r="F37" s="855"/>
      <c r="G37" s="855"/>
      <c r="H37" s="855"/>
      <c r="I37" s="855"/>
      <c r="J37" s="855"/>
    </row>
    <row r="38" spans="1:11" s="1369" customFormat="1" ht="15" customHeight="1">
      <c r="A38" s="1822" t="s">
        <v>1196</v>
      </c>
      <c r="B38" s="1822"/>
      <c r="C38" s="1822"/>
      <c r="D38" s="1822"/>
      <c r="E38" s="1822"/>
      <c r="F38" s="1822"/>
      <c r="G38" s="1822"/>
      <c r="H38" s="1368"/>
      <c r="I38" s="1368"/>
      <c r="J38" s="1368"/>
    </row>
    <row r="39" spans="1:11" s="1372" customFormat="1">
      <c r="A39" s="1370" t="s">
        <v>502</v>
      </c>
      <c r="B39" s="1371"/>
      <c r="C39" s="1371"/>
      <c r="D39" s="1371"/>
    </row>
  </sheetData>
  <mergeCells count="15">
    <mergeCell ref="A4:B4"/>
    <mergeCell ref="H1:J1"/>
    <mergeCell ref="H2:J2"/>
    <mergeCell ref="A38:G38"/>
    <mergeCell ref="H8:H17"/>
    <mergeCell ref="J8:J17"/>
    <mergeCell ref="A36:G36"/>
    <mergeCell ref="I10:I17"/>
    <mergeCell ref="E8:E17"/>
    <mergeCell ref="G8:G17"/>
    <mergeCell ref="F5:F17"/>
    <mergeCell ref="H5:J7"/>
    <mergeCell ref="A5:B17"/>
    <mergeCell ref="C5:C17"/>
    <mergeCell ref="D5:D17"/>
  </mergeCells>
  <phoneticPr fontId="7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8"/>
  <sheetViews>
    <sheetView topLeftCell="A7" workbookViewId="0">
      <selection activeCell="A37" sqref="A37:XFD38"/>
    </sheetView>
  </sheetViews>
  <sheetFormatPr defaultRowHeight="12.75"/>
  <cols>
    <col min="1" max="1" width="7.75" style="312" customWidth="1"/>
    <col min="2" max="2" width="14.75" style="312" customWidth="1"/>
    <col min="3" max="10" width="13.75" style="312" customWidth="1"/>
    <col min="11" max="16384" width="9" style="312"/>
  </cols>
  <sheetData>
    <row r="1" spans="1:10" ht="15.75" customHeight="1">
      <c r="A1" s="856" t="s">
        <v>604</v>
      </c>
      <c r="B1" s="856"/>
      <c r="C1" s="856"/>
      <c r="D1" s="856"/>
      <c r="E1" s="856"/>
      <c r="F1" s="856"/>
      <c r="G1" s="856"/>
      <c r="H1" s="469"/>
      <c r="I1" s="468" t="s">
        <v>32</v>
      </c>
      <c r="J1" s="467"/>
    </row>
    <row r="2" spans="1:10" ht="12.75" customHeight="1">
      <c r="A2" s="1868" t="s">
        <v>430</v>
      </c>
      <c r="B2" s="1868"/>
      <c r="C2" s="1868"/>
      <c r="D2" s="1869"/>
      <c r="E2" s="466"/>
      <c r="F2" s="465"/>
      <c r="G2" s="465"/>
      <c r="H2" s="465"/>
      <c r="I2" s="1363" t="s">
        <v>298</v>
      </c>
      <c r="J2" s="1376"/>
    </row>
    <row r="3" spans="1:10" s="1373" customFormat="1" ht="14.25" customHeight="1">
      <c r="A3" s="1870" t="s">
        <v>1197</v>
      </c>
      <c r="B3" s="1870"/>
      <c r="C3" s="1870"/>
      <c r="D3" s="1870"/>
      <c r="E3" s="1870"/>
      <c r="F3" s="1870"/>
      <c r="G3" s="1870"/>
      <c r="H3" s="1870"/>
      <c r="I3" s="1870"/>
      <c r="J3" s="1871"/>
    </row>
    <row r="4" spans="1:10" s="1376" customFormat="1" ht="12.75" customHeight="1">
      <c r="A4" s="1870" t="s">
        <v>431</v>
      </c>
      <c r="B4" s="1870"/>
      <c r="C4" s="1580"/>
      <c r="D4" s="1580"/>
      <c r="E4" s="1580"/>
      <c r="F4" s="1580"/>
      <c r="G4" s="1580"/>
      <c r="H4" s="1580"/>
      <c r="I4" s="1375"/>
      <c r="J4" s="1375"/>
    </row>
    <row r="5" spans="1:10" ht="19.899999999999999" customHeight="1">
      <c r="A5" s="1872" t="s">
        <v>1198</v>
      </c>
      <c r="B5" s="1853"/>
      <c r="C5" s="1839" t="s">
        <v>1202</v>
      </c>
      <c r="D5" s="1840"/>
      <c r="E5" s="1840"/>
      <c r="F5" s="1840"/>
      <c r="G5" s="1840"/>
      <c r="H5" s="1840"/>
      <c r="I5" s="1840"/>
      <c r="J5" s="1840"/>
    </row>
    <row r="6" spans="1:10" ht="12.75" customHeight="1">
      <c r="A6" s="1873"/>
      <c r="B6" s="1854"/>
      <c r="C6" s="1841" t="s">
        <v>1201</v>
      </c>
      <c r="D6" s="1842"/>
      <c r="E6" s="1843"/>
      <c r="F6" s="1853" t="s">
        <v>1204</v>
      </c>
      <c r="G6" s="1857" t="s">
        <v>1205</v>
      </c>
      <c r="H6" s="1841" t="s">
        <v>1206</v>
      </c>
      <c r="I6" s="1864"/>
      <c r="J6" s="1841" t="s">
        <v>1209</v>
      </c>
    </row>
    <row r="7" spans="1:10" ht="12.75" customHeight="1">
      <c r="A7" s="1873"/>
      <c r="B7" s="1854"/>
      <c r="C7" s="1844"/>
      <c r="D7" s="1845"/>
      <c r="E7" s="1846"/>
      <c r="F7" s="1854"/>
      <c r="G7" s="1858"/>
      <c r="H7" s="1844"/>
      <c r="I7" s="1855"/>
      <c r="J7" s="1844"/>
    </row>
    <row r="8" spans="1:10" ht="12.75" customHeight="1">
      <c r="A8" s="1873"/>
      <c r="B8" s="1854"/>
      <c r="C8" s="1847"/>
      <c r="D8" s="1845"/>
      <c r="E8" s="1846"/>
      <c r="F8" s="1855"/>
      <c r="G8" s="1859"/>
      <c r="H8" s="1862"/>
      <c r="I8" s="1855"/>
      <c r="J8" s="1862"/>
    </row>
    <row r="9" spans="1:10" ht="12.75" customHeight="1">
      <c r="A9" s="1873"/>
      <c r="B9" s="1854"/>
      <c r="C9" s="1848"/>
      <c r="D9" s="1849"/>
      <c r="E9" s="1850"/>
      <c r="F9" s="1855"/>
      <c r="G9" s="1859"/>
      <c r="H9" s="1863"/>
      <c r="I9" s="1856"/>
      <c r="J9" s="1862"/>
    </row>
    <row r="10" spans="1:10" ht="12.75" customHeight="1">
      <c r="A10" s="1873"/>
      <c r="B10" s="1854"/>
      <c r="C10" s="1841" t="s">
        <v>1199</v>
      </c>
      <c r="D10" s="858"/>
      <c r="E10" s="1851" t="s">
        <v>1203</v>
      </c>
      <c r="F10" s="1855"/>
      <c r="G10" s="1859"/>
      <c r="H10" s="1873" t="s">
        <v>1207</v>
      </c>
      <c r="I10" s="1858" t="s">
        <v>1208</v>
      </c>
      <c r="J10" s="1862"/>
    </row>
    <row r="11" spans="1:10" ht="12.75" customHeight="1">
      <c r="A11" s="1873"/>
      <c r="B11" s="1854"/>
      <c r="C11" s="1866"/>
      <c r="D11" s="859"/>
      <c r="E11" s="1801"/>
      <c r="F11" s="1855"/>
      <c r="G11" s="1859"/>
      <c r="H11" s="1873"/>
      <c r="I11" s="1858"/>
      <c r="J11" s="1862"/>
    </row>
    <row r="12" spans="1:10" ht="12.75" customHeight="1">
      <c r="A12" s="1873"/>
      <c r="B12" s="1854"/>
      <c r="C12" s="1866"/>
      <c r="D12" s="1772" t="s">
        <v>1200</v>
      </c>
      <c r="E12" s="1801"/>
      <c r="F12" s="1855"/>
      <c r="G12" s="1859"/>
      <c r="H12" s="1873"/>
      <c r="I12" s="1858"/>
      <c r="J12" s="1862"/>
    </row>
    <row r="13" spans="1:10" ht="12.75" customHeight="1">
      <c r="A13" s="1873"/>
      <c r="B13" s="1854"/>
      <c r="C13" s="1866"/>
      <c r="D13" s="1801"/>
      <c r="E13" s="1801"/>
      <c r="F13" s="1855"/>
      <c r="G13" s="1859"/>
      <c r="H13" s="1873"/>
      <c r="I13" s="1858"/>
      <c r="J13" s="1862"/>
    </row>
    <row r="14" spans="1:10" ht="12.75" customHeight="1">
      <c r="A14" s="1873"/>
      <c r="B14" s="1854"/>
      <c r="C14" s="1866"/>
      <c r="D14" s="1801"/>
      <c r="E14" s="1801"/>
      <c r="F14" s="1855"/>
      <c r="G14" s="1859"/>
      <c r="H14" s="1873"/>
      <c r="I14" s="1858"/>
      <c r="J14" s="1862"/>
    </row>
    <row r="15" spans="1:10" ht="12.75" customHeight="1">
      <c r="A15" s="1873"/>
      <c r="B15" s="1854"/>
      <c r="C15" s="1866"/>
      <c r="D15" s="1801"/>
      <c r="E15" s="1801"/>
      <c r="F15" s="1855"/>
      <c r="G15" s="1859"/>
      <c r="H15" s="1873"/>
      <c r="I15" s="1858"/>
      <c r="J15" s="1862"/>
    </row>
    <row r="16" spans="1:10" ht="12.75" customHeight="1">
      <c r="A16" s="1874"/>
      <c r="B16" s="1875"/>
      <c r="C16" s="1867"/>
      <c r="D16" s="1802"/>
      <c r="E16" s="1852"/>
      <c r="F16" s="1856"/>
      <c r="G16" s="1860"/>
      <c r="H16" s="1874"/>
      <c r="I16" s="1865"/>
      <c r="J16" s="1863"/>
    </row>
    <row r="17" spans="1:11" s="326" customFormat="1" ht="16.899999999999999" customHeight="1">
      <c r="A17" s="860">
        <v>2017</v>
      </c>
      <c r="B17" s="861" t="s">
        <v>73</v>
      </c>
      <c r="C17" s="862">
        <v>26637</v>
      </c>
      <c r="D17" s="862">
        <v>12851</v>
      </c>
      <c r="E17" s="862">
        <v>24152</v>
      </c>
      <c r="F17" s="862">
        <v>48554</v>
      </c>
      <c r="G17" s="862">
        <v>1387</v>
      </c>
      <c r="H17" s="862">
        <v>16581</v>
      </c>
      <c r="I17" s="862">
        <v>128</v>
      </c>
      <c r="J17" s="863">
        <v>5612</v>
      </c>
    </row>
    <row r="18" spans="1:11" s="326" customFormat="1" ht="16.899999999999999" customHeight="1">
      <c r="A18" s="860"/>
      <c r="B18" s="861" t="s">
        <v>74</v>
      </c>
      <c r="C18" s="862">
        <v>25158</v>
      </c>
      <c r="D18" s="862">
        <v>12221</v>
      </c>
      <c r="E18" s="862">
        <v>23540</v>
      </c>
      <c r="F18" s="862">
        <v>47202</v>
      </c>
      <c r="G18" s="862">
        <v>1346</v>
      </c>
      <c r="H18" s="862">
        <v>16283</v>
      </c>
      <c r="I18" s="862">
        <v>122</v>
      </c>
      <c r="J18" s="863">
        <v>5486</v>
      </c>
    </row>
    <row r="19" spans="1:11" s="326" customFormat="1" ht="16.899999999999999" customHeight="1">
      <c r="A19" s="860"/>
      <c r="B19" s="861" t="s">
        <v>75</v>
      </c>
      <c r="C19" s="862">
        <v>23733</v>
      </c>
      <c r="D19" s="862">
        <v>11443</v>
      </c>
      <c r="E19" s="862">
        <v>22875</v>
      </c>
      <c r="F19" s="862">
        <v>45740</v>
      </c>
      <c r="G19" s="862">
        <v>1278</v>
      </c>
      <c r="H19" s="862">
        <v>16048</v>
      </c>
      <c r="I19" s="862">
        <v>121</v>
      </c>
      <c r="J19" s="863">
        <v>5371</v>
      </c>
    </row>
    <row r="20" spans="1:11" s="326" customFormat="1" ht="16.899999999999999" customHeight="1">
      <c r="A20" s="860"/>
      <c r="B20" s="266" t="s">
        <v>76</v>
      </c>
      <c r="C20" s="862">
        <v>23582</v>
      </c>
      <c r="D20" s="862">
        <v>11297</v>
      </c>
      <c r="E20" s="862">
        <v>22394</v>
      </c>
      <c r="F20" s="862">
        <v>44842</v>
      </c>
      <c r="G20" s="862">
        <v>1154</v>
      </c>
      <c r="H20" s="862">
        <v>16106</v>
      </c>
      <c r="I20" s="862">
        <v>136</v>
      </c>
      <c r="J20" s="863">
        <v>5219</v>
      </c>
    </row>
    <row r="21" spans="1:11" s="326" customFormat="1" ht="16.899999999999999" customHeight="1">
      <c r="A21" s="860"/>
      <c r="B21" s="266" t="s">
        <v>77</v>
      </c>
      <c r="C21" s="862">
        <v>23803</v>
      </c>
      <c r="D21" s="862">
        <v>11491</v>
      </c>
      <c r="E21" s="862">
        <v>22147</v>
      </c>
      <c r="F21" s="862">
        <v>44526</v>
      </c>
      <c r="G21" s="862">
        <v>1273</v>
      </c>
      <c r="H21" s="862">
        <v>16330</v>
      </c>
      <c r="I21" s="862">
        <v>133</v>
      </c>
      <c r="J21" s="863">
        <v>5193</v>
      </c>
    </row>
    <row r="22" spans="1:11" s="326" customFormat="1" ht="16.899999999999999" customHeight="1">
      <c r="A22" s="860"/>
      <c r="B22" s="266" t="s">
        <v>78</v>
      </c>
      <c r="C22" s="862">
        <v>24220</v>
      </c>
      <c r="D22" s="862">
        <v>12452</v>
      </c>
      <c r="E22" s="862">
        <v>21947</v>
      </c>
      <c r="F22" s="862">
        <v>43835</v>
      </c>
      <c r="G22" s="862">
        <v>1313</v>
      </c>
      <c r="H22" s="862">
        <v>15918</v>
      </c>
      <c r="I22" s="862">
        <v>126</v>
      </c>
      <c r="J22" s="863">
        <v>5187</v>
      </c>
    </row>
    <row r="23" spans="1:11" s="326" customFormat="1" ht="16.899999999999999" customHeight="1">
      <c r="A23" s="860"/>
      <c r="B23" s="655" t="s">
        <v>79</v>
      </c>
      <c r="C23" s="862">
        <v>23391</v>
      </c>
      <c r="D23" s="862">
        <v>11959</v>
      </c>
      <c r="E23" s="862">
        <v>20138</v>
      </c>
      <c r="F23" s="862">
        <v>41744</v>
      </c>
      <c r="G23" s="862">
        <v>1421</v>
      </c>
      <c r="H23" s="862">
        <v>15669</v>
      </c>
      <c r="I23" s="862">
        <v>129</v>
      </c>
      <c r="J23" s="863">
        <v>4838</v>
      </c>
    </row>
    <row r="24" spans="1:11" s="326" customFormat="1" ht="16.899999999999999" customHeight="1">
      <c r="A24" s="860"/>
      <c r="B24" s="655" t="s">
        <v>80</v>
      </c>
      <c r="C24" s="862">
        <v>22994</v>
      </c>
      <c r="D24" s="862">
        <v>11361</v>
      </c>
      <c r="E24" s="862">
        <v>20368</v>
      </c>
      <c r="F24" s="862">
        <v>41497</v>
      </c>
      <c r="G24" s="862">
        <v>1614</v>
      </c>
      <c r="H24" s="862">
        <v>15638</v>
      </c>
      <c r="I24" s="862">
        <v>141</v>
      </c>
      <c r="J24" s="863">
        <v>4794</v>
      </c>
    </row>
    <row r="25" spans="1:11" s="326" customFormat="1" ht="16.899999999999999" customHeight="1">
      <c r="A25" s="860"/>
      <c r="B25" s="655" t="s">
        <v>81</v>
      </c>
      <c r="C25" s="862">
        <v>22683</v>
      </c>
      <c r="D25" s="862">
        <v>11005</v>
      </c>
      <c r="E25" s="862">
        <v>20854</v>
      </c>
      <c r="F25" s="862">
        <v>42070</v>
      </c>
      <c r="G25" s="862">
        <v>1757</v>
      </c>
      <c r="H25" s="862">
        <v>15780</v>
      </c>
      <c r="I25" s="862">
        <v>146</v>
      </c>
      <c r="J25" s="863">
        <v>4878</v>
      </c>
    </row>
    <row r="26" spans="1:11" s="326" customFormat="1">
      <c r="A26" s="860"/>
      <c r="B26" s="655"/>
      <c r="C26" s="862"/>
      <c r="D26" s="862"/>
      <c r="E26" s="862"/>
      <c r="F26" s="862"/>
      <c r="G26" s="862"/>
      <c r="H26" s="862"/>
      <c r="I26" s="862"/>
      <c r="J26" s="863"/>
    </row>
    <row r="27" spans="1:11" s="326" customFormat="1" ht="16.899999999999999" customHeight="1">
      <c r="A27" s="860">
        <v>2018</v>
      </c>
      <c r="B27" s="655" t="s">
        <v>82</v>
      </c>
      <c r="C27" s="862">
        <v>24192</v>
      </c>
      <c r="D27" s="862">
        <v>11735</v>
      </c>
      <c r="E27" s="862">
        <v>21341</v>
      </c>
      <c r="F27" s="862">
        <v>42208</v>
      </c>
      <c r="G27" s="862">
        <v>1119</v>
      </c>
      <c r="H27" s="862">
        <v>16472</v>
      </c>
      <c r="I27" s="862">
        <v>144</v>
      </c>
      <c r="J27" s="863">
        <v>4985</v>
      </c>
    </row>
    <row r="28" spans="1:11" s="326" customFormat="1" ht="16.899999999999999" customHeight="1">
      <c r="A28" s="860"/>
      <c r="B28" s="655" t="s">
        <v>83</v>
      </c>
      <c r="C28" s="862">
        <v>23697</v>
      </c>
      <c r="D28" s="862">
        <v>11386</v>
      </c>
      <c r="E28" s="862">
        <v>21298</v>
      </c>
      <c r="F28" s="862">
        <v>41784</v>
      </c>
      <c r="G28" s="862">
        <v>1279</v>
      </c>
      <c r="H28" s="862">
        <v>16496</v>
      </c>
      <c r="I28" s="862">
        <v>141</v>
      </c>
      <c r="J28" s="863">
        <v>4918</v>
      </c>
    </row>
    <row r="29" spans="1:11" s="326" customFormat="1" ht="16.899999999999999" customHeight="1">
      <c r="A29" s="860"/>
      <c r="B29" s="655" t="s">
        <v>72</v>
      </c>
      <c r="C29" s="862">
        <v>22536</v>
      </c>
      <c r="D29" s="862">
        <v>10624</v>
      </c>
      <c r="E29" s="862">
        <v>20946</v>
      </c>
      <c r="F29" s="862">
        <v>40972</v>
      </c>
      <c r="G29" s="862">
        <v>1400</v>
      </c>
      <c r="H29" s="862">
        <v>16242</v>
      </c>
      <c r="I29" s="862">
        <v>134</v>
      </c>
      <c r="J29" s="863">
        <v>4893</v>
      </c>
      <c r="K29" s="720"/>
    </row>
    <row r="30" spans="1:11" s="326" customFormat="1" ht="16.899999999999999" customHeight="1">
      <c r="A30" s="860"/>
      <c r="B30" s="655" t="s">
        <v>73</v>
      </c>
      <c r="C30" s="862">
        <v>21202</v>
      </c>
      <c r="D30" s="862">
        <v>9774</v>
      </c>
      <c r="E30" s="862">
        <v>19951</v>
      </c>
      <c r="F30" s="862">
        <v>39785</v>
      </c>
      <c r="G30" s="862">
        <v>1305</v>
      </c>
      <c r="H30" s="862">
        <v>15935</v>
      </c>
      <c r="I30" s="862">
        <v>121</v>
      </c>
      <c r="J30" s="863">
        <v>4672</v>
      </c>
      <c r="K30" s="720"/>
    </row>
    <row r="31" spans="1:11" s="326" customFormat="1" ht="16.899999999999999" customHeight="1">
      <c r="A31" s="860"/>
      <c r="B31" s="655" t="s">
        <v>74</v>
      </c>
      <c r="C31" s="862">
        <v>20252</v>
      </c>
      <c r="D31" s="862">
        <v>9358</v>
      </c>
      <c r="E31" s="862">
        <v>19048</v>
      </c>
      <c r="F31" s="862">
        <v>38608</v>
      </c>
      <c r="G31" s="862">
        <v>1263</v>
      </c>
      <c r="H31" s="862">
        <v>15608</v>
      </c>
      <c r="I31" s="862">
        <v>113</v>
      </c>
      <c r="J31" s="863">
        <v>4490</v>
      </c>
      <c r="K31" s="720"/>
    </row>
    <row r="32" spans="1:11" s="326" customFormat="1" ht="16.899999999999999" customHeight="1">
      <c r="A32" s="860"/>
      <c r="B32" s="655" t="s">
        <v>75</v>
      </c>
      <c r="C32" s="862">
        <v>19539</v>
      </c>
      <c r="D32" s="862">
        <v>9029</v>
      </c>
      <c r="E32" s="862">
        <v>18396</v>
      </c>
      <c r="F32" s="862">
        <v>37686</v>
      </c>
      <c r="G32" s="862">
        <v>1299</v>
      </c>
      <c r="H32" s="862">
        <v>15515</v>
      </c>
      <c r="I32" s="862">
        <v>110</v>
      </c>
      <c r="J32" s="863">
        <v>4392</v>
      </c>
      <c r="K32" s="720"/>
    </row>
    <row r="33" spans="1:11" s="470" customFormat="1" ht="16.899999999999999" customHeight="1">
      <c r="A33" s="864"/>
      <c r="B33" s="865" t="s">
        <v>603</v>
      </c>
      <c r="C33" s="866">
        <f>C32/C19*100</f>
        <v>82.328403488813038</v>
      </c>
      <c r="D33" s="866">
        <f t="shared" ref="D33:J33" si="0">D32/D19*100</f>
        <v>78.904133531416591</v>
      </c>
      <c r="E33" s="866">
        <f t="shared" si="0"/>
        <v>80.41967213114755</v>
      </c>
      <c r="F33" s="866">
        <f t="shared" si="0"/>
        <v>82.391779623961526</v>
      </c>
      <c r="G33" s="866">
        <f t="shared" si="0"/>
        <v>101.6431924882629</v>
      </c>
      <c r="H33" s="866">
        <f t="shared" si="0"/>
        <v>96.678713858424729</v>
      </c>
      <c r="I33" s="866">
        <f t="shared" si="0"/>
        <v>90.909090909090907</v>
      </c>
      <c r="J33" s="867">
        <f t="shared" si="0"/>
        <v>81.77248184695587</v>
      </c>
      <c r="K33" s="1224"/>
    </row>
    <row r="34" spans="1:11" s="1126" customFormat="1" ht="16.899999999999999" customHeight="1">
      <c r="A34" s="1125"/>
      <c r="B34" s="868" t="s">
        <v>45</v>
      </c>
      <c r="C34" s="869">
        <f>C32/C31*100</f>
        <v>96.479360063203629</v>
      </c>
      <c r="D34" s="869">
        <f t="shared" ref="D34:J34" si="1">D32/D31*100</f>
        <v>96.484291515281043</v>
      </c>
      <c r="E34" s="869">
        <f t="shared" si="1"/>
        <v>96.577068458630833</v>
      </c>
      <c r="F34" s="869">
        <f t="shared" si="1"/>
        <v>97.611893907998336</v>
      </c>
      <c r="G34" s="869">
        <f t="shared" si="1"/>
        <v>102.85035629453682</v>
      </c>
      <c r="H34" s="869">
        <f t="shared" si="1"/>
        <v>99.404151717068174</v>
      </c>
      <c r="I34" s="869">
        <f t="shared" si="1"/>
        <v>97.345132743362825</v>
      </c>
      <c r="J34" s="1237">
        <f t="shared" si="1"/>
        <v>97.817371937639194</v>
      </c>
      <c r="K34" s="1225"/>
    </row>
    <row r="35" spans="1:11" s="326" customFormat="1" ht="20.100000000000001" customHeight="1">
      <c r="A35" s="1861" t="s">
        <v>698</v>
      </c>
      <c r="B35" s="1861"/>
      <c r="C35" s="1861"/>
      <c r="D35" s="1861"/>
      <c r="E35" s="1861"/>
      <c r="F35" s="1861"/>
      <c r="G35" s="1861"/>
      <c r="H35" s="1861"/>
      <c r="I35" s="1861"/>
      <c r="J35" s="1861"/>
      <c r="K35" s="720"/>
    </row>
    <row r="36" spans="1:11" s="326" customFormat="1" ht="12.75" customHeight="1">
      <c r="A36" s="870" t="s">
        <v>501</v>
      </c>
      <c r="B36" s="870"/>
      <c r="C36" s="870"/>
      <c r="D36" s="870"/>
      <c r="E36" s="870"/>
      <c r="F36" s="870"/>
      <c r="G36" s="870"/>
      <c r="H36" s="870"/>
      <c r="I36" s="870"/>
      <c r="J36" s="870"/>
    </row>
    <row r="37" spans="1:11" s="1490" customFormat="1" ht="12.75" customHeight="1">
      <c r="A37" s="1838" t="s">
        <v>503</v>
      </c>
      <c r="B37" s="1838"/>
      <c r="C37" s="1838"/>
      <c r="D37" s="1838"/>
      <c r="E37" s="1838"/>
      <c r="F37" s="1838"/>
      <c r="G37" s="1838"/>
      <c r="H37" s="1838"/>
      <c r="I37" s="1838"/>
      <c r="J37" s="1838"/>
    </row>
    <row r="38" spans="1:11" s="1491" customFormat="1">
      <c r="A38" s="1439" t="s">
        <v>502</v>
      </c>
    </row>
  </sheetData>
  <mergeCells count="17">
    <mergeCell ref="A2:D2"/>
    <mergeCell ref="A3:J3"/>
    <mergeCell ref="A4:B4"/>
    <mergeCell ref="A5:B16"/>
    <mergeCell ref="H10:H16"/>
    <mergeCell ref="A37:J37"/>
    <mergeCell ref="C5:J5"/>
    <mergeCell ref="C6:E9"/>
    <mergeCell ref="D12:D16"/>
    <mergeCell ref="E10:E16"/>
    <mergeCell ref="F6:F16"/>
    <mergeCell ref="G6:G16"/>
    <mergeCell ref="A35:J35"/>
    <mergeCell ref="J6:J16"/>
    <mergeCell ref="H6:I9"/>
    <mergeCell ref="I10:I16"/>
    <mergeCell ref="C10:C16"/>
  </mergeCells>
  <hyperlinks>
    <hyperlink ref="I1" location="'Spis tablic     List of tables'!A17" display="Powrót do spisu tablic"/>
    <hyperlink ref="I2" location="'Spis tablic     List of tables'!A20"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90" zoomScaleNormal="90" zoomScaleSheetLayoutView="100" workbookViewId="0">
      <selection activeCell="W24" sqref="W24"/>
    </sheetView>
  </sheetViews>
  <sheetFormatPr defaultRowHeight="14.25"/>
  <cols>
    <col min="1" max="1" width="8.625" customWidth="1"/>
    <col min="2" max="2" width="13.625" customWidth="1"/>
    <col min="3" max="6" width="9.25" customWidth="1"/>
    <col min="7" max="7" width="9.25" style="562" customWidth="1"/>
    <col min="8" max="13" width="9.25" customWidth="1"/>
  </cols>
  <sheetData>
    <row r="1" spans="1:13" ht="12.75" customHeight="1">
      <c r="A1" s="523" t="s">
        <v>605</v>
      </c>
      <c r="B1" s="523"/>
      <c r="C1" s="523"/>
      <c r="D1" s="523"/>
      <c r="E1" s="523"/>
      <c r="F1" s="523"/>
      <c r="G1" s="523"/>
      <c r="H1" s="523"/>
      <c r="I1" s="523"/>
      <c r="J1" s="6"/>
      <c r="K1" s="1694" t="s">
        <v>32</v>
      </c>
      <c r="L1" s="1694"/>
      <c r="M1" s="1694"/>
    </row>
    <row r="2" spans="1:13" ht="12.75" customHeight="1">
      <c r="A2" s="1642" t="s">
        <v>425</v>
      </c>
      <c r="B2" s="1642"/>
      <c r="C2" s="1642"/>
      <c r="D2" s="1642"/>
      <c r="E2" s="1642"/>
      <c r="F2" s="1642"/>
      <c r="G2" s="1642"/>
      <c r="H2" s="1642"/>
      <c r="I2" s="523"/>
      <c r="J2" s="6"/>
      <c r="K2" s="1619" t="s">
        <v>298</v>
      </c>
      <c r="L2" s="1876"/>
      <c r="M2" s="1876"/>
    </row>
    <row r="3" spans="1:13" ht="12.75" customHeight="1">
      <c r="A3" s="1877" t="s">
        <v>426</v>
      </c>
      <c r="B3" s="1877"/>
      <c r="C3" s="1877"/>
      <c r="D3" s="11"/>
      <c r="E3" s="11"/>
      <c r="F3" s="11"/>
      <c r="G3" s="11"/>
      <c r="H3" s="11"/>
      <c r="I3" s="19"/>
      <c r="J3" s="19"/>
      <c r="K3" s="1351"/>
      <c r="L3" s="1351"/>
      <c r="M3" s="1351"/>
    </row>
    <row r="4" spans="1:13" s="1339" customFormat="1" ht="12.75" customHeight="1">
      <c r="A4" s="1699" t="s">
        <v>506</v>
      </c>
      <c r="B4" s="1699"/>
      <c r="C4" s="1699"/>
      <c r="D4" s="1699"/>
      <c r="E4" s="1699"/>
      <c r="F4" s="1699"/>
      <c r="G4" s="1699"/>
      <c r="H4" s="1699"/>
      <c r="I4" s="1699"/>
      <c r="J4" s="1699"/>
      <c r="K4" s="1699"/>
      <c r="L4" s="1699"/>
      <c r="M4" s="1575"/>
    </row>
    <row r="5" spans="1:13" s="1339" customFormat="1" ht="12.75" customHeight="1">
      <c r="A5" s="1699" t="s">
        <v>505</v>
      </c>
      <c r="B5" s="1699"/>
      <c r="C5" s="1699"/>
      <c r="D5" s="1699"/>
      <c r="E5" s="1699"/>
      <c r="F5" s="1699"/>
      <c r="G5" s="1575"/>
      <c r="H5" s="1575"/>
      <c r="I5" s="1575"/>
      <c r="J5" s="1575"/>
      <c r="K5" s="1575"/>
      <c r="L5" s="1575"/>
      <c r="M5" s="1575"/>
    </row>
    <row r="6" spans="1:13" s="1339" customFormat="1" ht="12.75" customHeight="1">
      <c r="A6" s="1699" t="s">
        <v>427</v>
      </c>
      <c r="B6" s="1699"/>
      <c r="C6" s="1699"/>
      <c r="D6" s="1699"/>
      <c r="E6" s="1699"/>
      <c r="F6" s="1699"/>
      <c r="G6" s="1575"/>
      <c r="J6" s="1581"/>
      <c r="K6" s="1581"/>
      <c r="L6" s="1581"/>
      <c r="M6" s="1581"/>
    </row>
    <row r="7" spans="1:13" ht="12.75" customHeight="1">
      <c r="A7" s="1625" t="s">
        <v>1210</v>
      </c>
      <c r="B7" s="1628"/>
      <c r="C7" s="1633" t="s">
        <v>1211</v>
      </c>
      <c r="D7" s="1621" t="s">
        <v>1214</v>
      </c>
      <c r="E7" s="1625"/>
      <c r="F7" s="1625"/>
      <c r="G7" s="1625"/>
      <c r="H7" s="1628"/>
      <c r="I7" s="1621" t="s">
        <v>1219</v>
      </c>
      <c r="J7" s="1625"/>
      <c r="K7" s="1625"/>
      <c r="L7" s="1625"/>
      <c r="M7" s="1625"/>
    </row>
    <row r="8" spans="1:13" ht="12.75" customHeight="1">
      <c r="A8" s="1626"/>
      <c r="B8" s="1629"/>
      <c r="C8" s="1634"/>
      <c r="D8" s="1622"/>
      <c r="E8" s="1626"/>
      <c r="F8" s="1626"/>
      <c r="G8" s="1626"/>
      <c r="H8" s="1629"/>
      <c r="I8" s="1622"/>
      <c r="J8" s="1626"/>
      <c r="K8" s="1626"/>
      <c r="L8" s="1626"/>
      <c r="M8" s="1626"/>
    </row>
    <row r="9" spans="1:13" ht="12.75" customHeight="1">
      <c r="A9" s="1626"/>
      <c r="B9" s="1629"/>
      <c r="C9" s="1634"/>
      <c r="D9" s="1622"/>
      <c r="E9" s="1626"/>
      <c r="F9" s="1626"/>
      <c r="G9" s="1626"/>
      <c r="H9" s="1629"/>
      <c r="I9" s="1622"/>
      <c r="J9" s="1626"/>
      <c r="K9" s="1626"/>
      <c r="L9" s="1626"/>
      <c r="M9" s="1626"/>
    </row>
    <row r="10" spans="1:13" ht="12.75" customHeight="1">
      <c r="A10" s="1626"/>
      <c r="B10" s="1629"/>
      <c r="C10" s="1634"/>
      <c r="D10" s="1630"/>
      <c r="E10" s="1631"/>
      <c r="F10" s="1631"/>
      <c r="G10" s="1631"/>
      <c r="H10" s="1632"/>
      <c r="I10" s="1630"/>
      <c r="J10" s="1631"/>
      <c r="K10" s="1631"/>
      <c r="L10" s="1631"/>
      <c r="M10" s="1631"/>
    </row>
    <row r="11" spans="1:13" ht="12.75" customHeight="1">
      <c r="A11" s="1626"/>
      <c r="B11" s="1629"/>
      <c r="C11" s="1634"/>
      <c r="D11" s="1607" t="s">
        <v>1212</v>
      </c>
      <c r="E11" s="1643" t="s">
        <v>1213</v>
      </c>
      <c r="F11" s="1643" t="s">
        <v>1215</v>
      </c>
      <c r="G11" s="1643" t="s">
        <v>1216</v>
      </c>
      <c r="H11" s="1643" t="s">
        <v>1217</v>
      </c>
      <c r="I11" s="1643" t="s">
        <v>1218</v>
      </c>
      <c r="J11" s="1881" t="s">
        <v>289</v>
      </c>
      <c r="K11" s="1881" t="s">
        <v>290</v>
      </c>
      <c r="L11" s="1881" t="s">
        <v>291</v>
      </c>
      <c r="M11" s="1664" t="s">
        <v>1220</v>
      </c>
    </row>
    <row r="12" spans="1:13" ht="12.75" customHeight="1">
      <c r="A12" s="1626"/>
      <c r="B12" s="1629"/>
      <c r="C12" s="1634"/>
      <c r="D12" s="1608"/>
      <c r="E12" s="1644"/>
      <c r="F12" s="1644"/>
      <c r="G12" s="1885"/>
      <c r="H12" s="1644"/>
      <c r="I12" s="1644"/>
      <c r="J12" s="1882"/>
      <c r="K12" s="1882"/>
      <c r="L12" s="1882"/>
      <c r="M12" s="1665"/>
    </row>
    <row r="13" spans="1:13" ht="12.75" customHeight="1">
      <c r="A13" s="1626"/>
      <c r="B13" s="1629"/>
      <c r="C13" s="1634"/>
      <c r="D13" s="1608"/>
      <c r="E13" s="1644"/>
      <c r="F13" s="1644"/>
      <c r="G13" s="1885"/>
      <c r="H13" s="1644"/>
      <c r="I13" s="1644"/>
      <c r="J13" s="1882"/>
      <c r="K13" s="1882"/>
      <c r="L13" s="1882"/>
      <c r="M13" s="1665"/>
    </row>
    <row r="14" spans="1:13" ht="12.75" customHeight="1">
      <c r="A14" s="1626"/>
      <c r="B14" s="1629"/>
      <c r="C14" s="1634"/>
      <c r="D14" s="1608"/>
      <c r="E14" s="1644"/>
      <c r="F14" s="1644"/>
      <c r="G14" s="1885"/>
      <c r="H14" s="1644"/>
      <c r="I14" s="1644"/>
      <c r="J14" s="1882"/>
      <c r="K14" s="1882"/>
      <c r="L14" s="1882"/>
      <c r="M14" s="1665"/>
    </row>
    <row r="15" spans="1:13" ht="12.75" customHeight="1">
      <c r="A15" s="1626"/>
      <c r="B15" s="1629"/>
      <c r="C15" s="1634"/>
      <c r="D15" s="1608"/>
      <c r="E15" s="1644"/>
      <c r="F15" s="1644"/>
      <c r="G15" s="1885"/>
      <c r="H15" s="1644"/>
      <c r="I15" s="1644"/>
      <c r="J15" s="1882"/>
      <c r="K15" s="1882"/>
      <c r="L15" s="1882"/>
      <c r="M15" s="1665"/>
    </row>
    <row r="16" spans="1:13" ht="12.75" customHeight="1">
      <c r="A16" s="1626"/>
      <c r="B16" s="1629"/>
      <c r="C16" s="1634"/>
      <c r="D16" s="1608"/>
      <c r="E16" s="1644"/>
      <c r="F16" s="1644"/>
      <c r="G16" s="1885"/>
      <c r="H16" s="1644"/>
      <c r="I16" s="1644"/>
      <c r="J16" s="1882"/>
      <c r="K16" s="1882"/>
      <c r="L16" s="1882"/>
      <c r="M16" s="1665"/>
    </row>
    <row r="17" spans="1:15" s="562" customFormat="1" ht="12.75" customHeight="1">
      <c r="A17" s="1626"/>
      <c r="B17" s="1629"/>
      <c r="C17" s="1634"/>
      <c r="D17" s="1608"/>
      <c r="E17" s="1644"/>
      <c r="F17" s="1644"/>
      <c r="G17" s="1885"/>
      <c r="H17" s="1644"/>
      <c r="I17" s="1644"/>
      <c r="J17" s="1882"/>
      <c r="K17" s="1882"/>
      <c r="L17" s="1882"/>
      <c r="M17" s="1665"/>
    </row>
    <row r="18" spans="1:15" s="562" customFormat="1" ht="12.75" customHeight="1">
      <c r="A18" s="1626"/>
      <c r="B18" s="1629"/>
      <c r="C18" s="1634"/>
      <c r="D18" s="1608"/>
      <c r="E18" s="1644"/>
      <c r="F18" s="1644"/>
      <c r="G18" s="1885"/>
      <c r="H18" s="1644"/>
      <c r="I18" s="1644"/>
      <c r="J18" s="1882"/>
      <c r="K18" s="1882"/>
      <c r="L18" s="1882"/>
      <c r="M18" s="1665"/>
    </row>
    <row r="19" spans="1:15" s="562" customFormat="1" ht="12.75" customHeight="1">
      <c r="A19" s="1626"/>
      <c r="B19" s="1629"/>
      <c r="C19" s="1634"/>
      <c r="D19" s="1608"/>
      <c r="E19" s="1644"/>
      <c r="F19" s="1644"/>
      <c r="G19" s="1885"/>
      <c r="H19" s="1644"/>
      <c r="I19" s="1644"/>
      <c r="J19" s="1882"/>
      <c r="K19" s="1882"/>
      <c r="L19" s="1882"/>
      <c r="M19" s="1665"/>
    </row>
    <row r="20" spans="1:15" ht="12.75" customHeight="1">
      <c r="A20" s="1626"/>
      <c r="B20" s="1629"/>
      <c r="C20" s="1634"/>
      <c r="D20" s="1608"/>
      <c r="E20" s="1644"/>
      <c r="F20" s="1644"/>
      <c r="G20" s="1885"/>
      <c r="H20" s="1644"/>
      <c r="I20" s="1644"/>
      <c r="J20" s="1882"/>
      <c r="K20" s="1882"/>
      <c r="L20" s="1882"/>
      <c r="M20" s="1665"/>
    </row>
    <row r="21" spans="1:15" ht="12.75" customHeight="1">
      <c r="A21" s="1627"/>
      <c r="B21" s="1662"/>
      <c r="C21" s="1635"/>
      <c r="D21" s="1609"/>
      <c r="E21" s="1880"/>
      <c r="F21" s="1880"/>
      <c r="G21" s="1886"/>
      <c r="H21" s="1880"/>
      <c r="I21" s="1880"/>
      <c r="J21" s="1883"/>
      <c r="K21" s="1883"/>
      <c r="L21" s="1883"/>
      <c r="M21" s="1884"/>
    </row>
    <row r="22" spans="1:15" s="133" customFormat="1" ht="27" customHeight="1">
      <c r="A22" s="775">
        <v>2017</v>
      </c>
      <c r="B22" s="817" t="s">
        <v>72</v>
      </c>
      <c r="C22" s="328">
        <v>95824</v>
      </c>
      <c r="D22" s="193">
        <v>15447</v>
      </c>
      <c r="E22" s="193">
        <v>22722</v>
      </c>
      <c r="F22" s="193">
        <v>10562</v>
      </c>
      <c r="G22" s="193">
        <v>25991</v>
      </c>
      <c r="H22" s="193">
        <v>21102</v>
      </c>
      <c r="I22" s="193">
        <v>14269</v>
      </c>
      <c r="J22" s="193">
        <v>28126</v>
      </c>
      <c r="K22" s="193">
        <v>20392</v>
      </c>
      <c r="L22" s="193">
        <v>16832</v>
      </c>
      <c r="M22" s="194">
        <v>16205</v>
      </c>
    </row>
    <row r="23" spans="1:15" s="133" customFormat="1" ht="27" customHeight="1">
      <c r="A23" s="775"/>
      <c r="B23" s="817" t="s">
        <v>75</v>
      </c>
      <c r="C23" s="328">
        <v>83350</v>
      </c>
      <c r="D23" s="193">
        <v>13800</v>
      </c>
      <c r="E23" s="193">
        <v>20171</v>
      </c>
      <c r="F23" s="193">
        <v>9414</v>
      </c>
      <c r="G23" s="193">
        <v>21721</v>
      </c>
      <c r="H23" s="193">
        <v>18244</v>
      </c>
      <c r="I23" s="193">
        <v>11443</v>
      </c>
      <c r="J23" s="193">
        <v>24352</v>
      </c>
      <c r="K23" s="193">
        <v>17980</v>
      </c>
      <c r="L23" s="193">
        <v>14347</v>
      </c>
      <c r="M23" s="194">
        <v>15228</v>
      </c>
    </row>
    <row r="24" spans="1:15" s="133" customFormat="1" ht="27" customHeight="1">
      <c r="A24" s="775"/>
      <c r="B24" s="872" t="s">
        <v>78</v>
      </c>
      <c r="C24" s="328">
        <v>81863</v>
      </c>
      <c r="D24" s="193">
        <v>13657</v>
      </c>
      <c r="E24" s="193">
        <v>20165</v>
      </c>
      <c r="F24" s="193">
        <v>9206</v>
      </c>
      <c r="G24" s="193">
        <v>21345</v>
      </c>
      <c r="H24" s="193">
        <v>17490</v>
      </c>
      <c r="I24" s="193">
        <v>12452</v>
      </c>
      <c r="J24" s="193">
        <v>23497</v>
      </c>
      <c r="K24" s="193">
        <v>17558</v>
      </c>
      <c r="L24" s="193">
        <v>13634</v>
      </c>
      <c r="M24" s="194">
        <v>14722</v>
      </c>
    </row>
    <row r="25" spans="1:15" s="682" customFormat="1" ht="27" customHeight="1">
      <c r="A25" s="860"/>
      <c r="B25" s="873" t="s">
        <v>81</v>
      </c>
      <c r="C25" s="681">
        <v>79430</v>
      </c>
      <c r="D25" s="874">
        <v>13283</v>
      </c>
      <c r="E25" s="874">
        <v>18896</v>
      </c>
      <c r="F25" s="874">
        <v>8650</v>
      </c>
      <c r="G25" s="874">
        <v>21216</v>
      </c>
      <c r="H25" s="874">
        <v>17385</v>
      </c>
      <c r="I25" s="874">
        <v>11005</v>
      </c>
      <c r="J25" s="874">
        <v>23208</v>
      </c>
      <c r="K25" s="874">
        <v>17694</v>
      </c>
      <c r="L25" s="874">
        <v>14211</v>
      </c>
      <c r="M25" s="875">
        <v>13312</v>
      </c>
      <c r="N25" s="689"/>
    </row>
    <row r="26" spans="1:15" s="682" customFormat="1" ht="14.1" customHeight="1">
      <c r="A26" s="860"/>
      <c r="B26" s="873"/>
      <c r="C26" s="681"/>
      <c r="D26" s="874"/>
      <c r="E26" s="874"/>
      <c r="F26" s="874"/>
      <c r="G26" s="874"/>
      <c r="H26" s="874"/>
      <c r="I26" s="874"/>
      <c r="J26" s="874"/>
      <c r="K26" s="874"/>
      <c r="L26" s="874"/>
      <c r="M26" s="875"/>
      <c r="N26" s="689"/>
    </row>
    <row r="27" spans="1:15" s="682" customFormat="1" ht="27" customHeight="1">
      <c r="A27" s="860">
        <v>2018</v>
      </c>
      <c r="B27" s="873" t="s">
        <v>72</v>
      </c>
      <c r="C27" s="681">
        <v>80399</v>
      </c>
      <c r="D27" s="874">
        <v>13188</v>
      </c>
      <c r="E27" s="874">
        <v>19198</v>
      </c>
      <c r="F27" s="874">
        <v>8841</v>
      </c>
      <c r="G27" s="874">
        <v>21564</v>
      </c>
      <c r="H27" s="874">
        <v>17608</v>
      </c>
      <c r="I27" s="874">
        <v>10624</v>
      </c>
      <c r="J27" s="874">
        <v>23822</v>
      </c>
      <c r="K27" s="874">
        <v>18232</v>
      </c>
      <c r="L27" s="874">
        <v>14309</v>
      </c>
      <c r="M27" s="875">
        <v>13412</v>
      </c>
      <c r="N27" s="689"/>
    </row>
    <row r="28" spans="1:15" s="682" customFormat="1" ht="27" customHeight="1">
      <c r="A28" s="860"/>
      <c r="B28" s="873" t="s">
        <v>75</v>
      </c>
      <c r="C28" s="681">
        <v>71091</v>
      </c>
      <c r="D28" s="874">
        <v>12054</v>
      </c>
      <c r="E28" s="874">
        <v>17328</v>
      </c>
      <c r="F28" s="874">
        <v>8033</v>
      </c>
      <c r="G28" s="874">
        <v>18298</v>
      </c>
      <c r="H28" s="874">
        <v>15378</v>
      </c>
      <c r="I28" s="874">
        <v>9029</v>
      </c>
      <c r="J28" s="874">
        <v>21330</v>
      </c>
      <c r="K28" s="874">
        <v>16408</v>
      </c>
      <c r="L28" s="874">
        <v>12317</v>
      </c>
      <c r="M28" s="875">
        <v>12007</v>
      </c>
      <c r="N28" s="689"/>
    </row>
    <row r="29" spans="1:15" s="134" customFormat="1" ht="27" customHeight="1">
      <c r="A29" s="823"/>
      <c r="B29" s="876" t="s">
        <v>603</v>
      </c>
      <c r="C29" s="389">
        <f>C28/C23*100</f>
        <v>85.292141571685661</v>
      </c>
      <c r="D29" s="389">
        <f t="shared" ref="D29:M29" si="0">D28/D23*100</f>
        <v>87.34782608695653</v>
      </c>
      <c r="E29" s="389">
        <f t="shared" si="0"/>
        <v>85.905507907391794</v>
      </c>
      <c r="F29" s="389">
        <f t="shared" si="0"/>
        <v>85.330359039728066</v>
      </c>
      <c r="G29" s="389">
        <f t="shared" si="0"/>
        <v>84.241057041572674</v>
      </c>
      <c r="H29" s="389">
        <f t="shared" si="0"/>
        <v>84.290725718044285</v>
      </c>
      <c r="I29" s="389">
        <f t="shared" si="0"/>
        <v>78.904133531416591</v>
      </c>
      <c r="J29" s="389">
        <f t="shared" si="0"/>
        <v>87.590341655716159</v>
      </c>
      <c r="K29" s="389">
        <f t="shared" si="0"/>
        <v>91.256952169076754</v>
      </c>
      <c r="L29" s="389">
        <f t="shared" si="0"/>
        <v>85.850700494876975</v>
      </c>
      <c r="M29" s="390">
        <f t="shared" si="0"/>
        <v>78.848174415550304</v>
      </c>
      <c r="N29" s="688"/>
      <c r="O29" s="688"/>
    </row>
    <row r="30" spans="1:15" s="1129" customFormat="1" ht="27" customHeight="1">
      <c r="A30" s="1127"/>
      <c r="B30" s="877" t="s">
        <v>45</v>
      </c>
      <c r="C30" s="878">
        <f>C28/C27*100</f>
        <v>88.422741576387764</v>
      </c>
      <c r="D30" s="878">
        <f t="shared" ref="D30:M30" si="1">D28/D27*100</f>
        <v>91.401273885350321</v>
      </c>
      <c r="E30" s="878">
        <f t="shared" si="1"/>
        <v>90.259402021043854</v>
      </c>
      <c r="F30" s="878">
        <f t="shared" si="1"/>
        <v>90.860762357199405</v>
      </c>
      <c r="G30" s="878">
        <f t="shared" si="1"/>
        <v>84.854386941198285</v>
      </c>
      <c r="H30" s="878">
        <f t="shared" si="1"/>
        <v>87.335302135392993</v>
      </c>
      <c r="I30" s="878">
        <f t="shared" si="1"/>
        <v>84.986822289156621</v>
      </c>
      <c r="J30" s="878">
        <f t="shared" si="1"/>
        <v>89.539081521282853</v>
      </c>
      <c r="K30" s="878">
        <f t="shared" si="1"/>
        <v>89.995612110574825</v>
      </c>
      <c r="L30" s="878">
        <f t="shared" si="1"/>
        <v>86.078691732476059</v>
      </c>
      <c r="M30" s="637">
        <f t="shared" si="1"/>
        <v>89.524306591112435</v>
      </c>
      <c r="N30" s="1128"/>
      <c r="O30" s="1128"/>
    </row>
    <row r="31" spans="1:15" s="125" customFormat="1" ht="20.100000000000001" customHeight="1">
      <c r="A31" s="1878" t="s">
        <v>606</v>
      </c>
      <c r="B31" s="1878"/>
      <c r="C31" s="1878"/>
      <c r="D31" s="1878"/>
      <c r="E31" s="1878"/>
      <c r="F31" s="1878"/>
      <c r="G31" s="1878"/>
      <c r="H31" s="1878"/>
      <c r="I31" s="1878"/>
      <c r="J31" s="1878"/>
      <c r="K31" s="1878"/>
      <c r="L31" s="1878"/>
      <c r="M31" s="1878"/>
      <c r="N31" s="729"/>
    </row>
    <row r="32" spans="1:15" s="1517" customFormat="1" ht="12.75" customHeight="1">
      <c r="A32" s="1879" t="s">
        <v>504</v>
      </c>
      <c r="B32" s="1879"/>
      <c r="C32" s="1879"/>
      <c r="D32" s="1879"/>
      <c r="E32" s="1879"/>
      <c r="F32" s="1879"/>
      <c r="G32" s="1879"/>
      <c r="H32" s="1879"/>
      <c r="I32" s="1879"/>
      <c r="J32" s="1879"/>
      <c r="K32" s="1879"/>
      <c r="L32" s="1879"/>
      <c r="M32" s="1879"/>
      <c r="N32" s="1378"/>
    </row>
    <row r="33" spans="14:14">
      <c r="N33" s="20"/>
    </row>
  </sheetData>
  <mergeCells count="23">
    <mergeCell ref="A31:M31"/>
    <mergeCell ref="A32:M32"/>
    <mergeCell ref="D11:D21"/>
    <mergeCell ref="E11:E21"/>
    <mergeCell ref="F11:F21"/>
    <mergeCell ref="H11:H21"/>
    <mergeCell ref="A7:B21"/>
    <mergeCell ref="C7:C21"/>
    <mergeCell ref="L11:L21"/>
    <mergeCell ref="K11:K21"/>
    <mergeCell ref="M11:M21"/>
    <mergeCell ref="I7:M10"/>
    <mergeCell ref="I11:I21"/>
    <mergeCell ref="J11:J21"/>
    <mergeCell ref="D7:H10"/>
    <mergeCell ref="G11:G21"/>
    <mergeCell ref="A6:F6"/>
    <mergeCell ref="K1:M1"/>
    <mergeCell ref="K2:M2"/>
    <mergeCell ref="A2:H2"/>
    <mergeCell ref="A4:L4"/>
    <mergeCell ref="A5:F5"/>
    <mergeCell ref="A3:C3"/>
  </mergeCells>
  <phoneticPr fontId="0" type="noConversion"/>
  <hyperlinks>
    <hyperlink ref="K1" location="'Spis tablic     List of tables'!A1" display="Powrót do spisu tablic"/>
    <hyperlink ref="K2" location="'Spis tablic     List of tables'!A1" display="Return to list tables"/>
    <hyperlink ref="K1:M1"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opLeftCell="A10" zoomScaleNormal="100" workbookViewId="0">
      <selection activeCell="I13" sqref="I13:I19"/>
    </sheetView>
  </sheetViews>
  <sheetFormatPr defaultRowHeight="14.25"/>
  <cols>
    <col min="1" max="1" width="8.625" customWidth="1"/>
    <col min="2" max="2" width="13.625" customWidth="1"/>
    <col min="3" max="15" width="7.625" customWidth="1"/>
  </cols>
  <sheetData>
    <row r="1" spans="1:15">
      <c r="A1" s="1642" t="s">
        <v>607</v>
      </c>
      <c r="B1" s="1642"/>
      <c r="C1" s="1642"/>
      <c r="D1" s="1642"/>
      <c r="E1" s="1642"/>
      <c r="F1" s="1642"/>
      <c r="G1" s="1642"/>
      <c r="H1" s="1642"/>
      <c r="I1" s="1642"/>
      <c r="J1" s="1891"/>
      <c r="K1" s="6"/>
      <c r="L1" s="6"/>
      <c r="M1" s="1694" t="s">
        <v>32</v>
      </c>
      <c r="N1" s="1694"/>
      <c r="O1" s="1694"/>
    </row>
    <row r="2" spans="1:15">
      <c r="A2" s="1888" t="s">
        <v>507</v>
      </c>
      <c r="B2" s="1888"/>
      <c r="C2" s="1888"/>
      <c r="D2" s="1888"/>
      <c r="E2" s="1888"/>
      <c r="F2" s="1888"/>
      <c r="G2" s="1888"/>
      <c r="H2" s="1888"/>
      <c r="I2" s="879"/>
      <c r="J2" s="879"/>
      <c r="K2" s="7"/>
      <c r="L2" s="7"/>
      <c r="M2" s="1619" t="s">
        <v>298</v>
      </c>
      <c r="N2" s="1619"/>
      <c r="O2" s="1619"/>
    </row>
    <row r="3" spans="1:15">
      <c r="A3" s="1877" t="s">
        <v>227</v>
      </c>
      <c r="B3" s="1877"/>
      <c r="C3" s="1877"/>
      <c r="D3" s="871"/>
      <c r="E3" s="871"/>
      <c r="F3" s="871"/>
      <c r="G3" s="871"/>
      <c r="H3" s="525"/>
      <c r="I3" s="525"/>
      <c r="J3" s="525"/>
      <c r="K3" s="525"/>
      <c r="L3" s="525"/>
      <c r="M3" s="1342"/>
      <c r="N3" s="1342"/>
      <c r="O3" s="1342"/>
    </row>
    <row r="4" spans="1:15" s="1339" customFormat="1">
      <c r="A4" s="1699" t="s">
        <v>229</v>
      </c>
      <c r="B4" s="1699"/>
      <c r="C4" s="1699"/>
      <c r="D4" s="1699"/>
      <c r="E4" s="1699"/>
      <c r="F4" s="1699"/>
      <c r="G4" s="1699"/>
      <c r="H4" s="1699"/>
      <c r="I4" s="1699"/>
      <c r="J4" s="1699"/>
      <c r="K4" s="1699"/>
      <c r="L4" s="1699"/>
      <c r="M4" s="1575"/>
      <c r="N4" s="1575"/>
      <c r="O4" s="1575"/>
    </row>
    <row r="5" spans="1:15" s="1339" customFormat="1">
      <c r="A5" s="1892" t="s">
        <v>230</v>
      </c>
      <c r="B5" s="1892"/>
      <c r="C5" s="1892"/>
      <c r="D5" s="1892"/>
      <c r="E5" s="1892"/>
      <c r="F5" s="1892"/>
      <c r="G5" s="1892"/>
      <c r="H5" s="1892"/>
      <c r="I5" s="1892"/>
      <c r="J5" s="1892"/>
      <c r="K5" s="1892"/>
      <c r="L5" s="1581"/>
      <c r="M5" s="1581"/>
      <c r="N5" s="1581"/>
      <c r="O5" s="1581"/>
    </row>
    <row r="6" spans="1:15" s="1339" customFormat="1">
      <c r="A6" s="1699" t="s">
        <v>228</v>
      </c>
      <c r="B6" s="1699"/>
      <c r="C6" s="1699"/>
      <c r="D6" s="1699"/>
      <c r="E6" s="1699"/>
      <c r="F6" s="1699"/>
      <c r="I6" s="1581"/>
      <c r="J6" s="1581"/>
      <c r="K6" s="1581"/>
      <c r="L6" s="1581"/>
      <c r="M6" s="1342"/>
      <c r="N6" s="1342"/>
      <c r="O6" s="1342"/>
    </row>
    <row r="7" spans="1:15">
      <c r="A7" s="1625" t="s">
        <v>1221</v>
      </c>
      <c r="B7" s="1628"/>
      <c r="C7" s="1625" t="s">
        <v>1223</v>
      </c>
      <c r="D7" s="1625"/>
      <c r="E7" s="1625"/>
      <c r="F7" s="1625"/>
      <c r="G7" s="1625"/>
      <c r="H7" s="1628"/>
      <c r="I7" s="1621" t="s">
        <v>1226</v>
      </c>
      <c r="J7" s="1625"/>
      <c r="K7" s="1625"/>
      <c r="L7" s="1625"/>
      <c r="M7" s="1625"/>
      <c r="N7" s="1625"/>
      <c r="O7" s="1625"/>
    </row>
    <row r="8" spans="1:15">
      <c r="A8" s="1626"/>
      <c r="B8" s="1629"/>
      <c r="C8" s="1626"/>
      <c r="D8" s="1626"/>
      <c r="E8" s="1626"/>
      <c r="F8" s="1626"/>
      <c r="G8" s="1626"/>
      <c r="H8" s="1629"/>
      <c r="I8" s="1622"/>
      <c r="J8" s="1626"/>
      <c r="K8" s="1626"/>
      <c r="L8" s="1626"/>
      <c r="M8" s="1626"/>
      <c r="N8" s="1626"/>
      <c r="O8" s="1626"/>
    </row>
    <row r="9" spans="1:15">
      <c r="A9" s="1626"/>
      <c r="B9" s="1629"/>
      <c r="C9" s="1626"/>
      <c r="D9" s="1626"/>
      <c r="E9" s="1626"/>
      <c r="F9" s="1626"/>
      <c r="G9" s="1626"/>
      <c r="H9" s="1629"/>
      <c r="I9" s="1622"/>
      <c r="J9" s="1626"/>
      <c r="K9" s="1626"/>
      <c r="L9" s="1626"/>
      <c r="M9" s="1626"/>
      <c r="N9" s="1626"/>
      <c r="O9" s="1626"/>
    </row>
    <row r="10" spans="1:15">
      <c r="A10" s="1626"/>
      <c r="B10" s="1629"/>
      <c r="C10" s="1626"/>
      <c r="D10" s="1626"/>
      <c r="E10" s="1626"/>
      <c r="F10" s="1626"/>
      <c r="G10" s="1626"/>
      <c r="H10" s="1629"/>
      <c r="I10" s="1622"/>
      <c r="J10" s="1626"/>
      <c r="K10" s="1626"/>
      <c r="L10" s="1626"/>
      <c r="M10" s="1626"/>
      <c r="N10" s="1626"/>
      <c r="O10" s="1626"/>
    </row>
    <row r="11" spans="1:15">
      <c r="A11" s="1626"/>
      <c r="B11" s="1629"/>
      <c r="C11" s="1626"/>
      <c r="D11" s="1626"/>
      <c r="E11" s="1626"/>
      <c r="F11" s="1626"/>
      <c r="G11" s="1626"/>
      <c r="H11" s="1629"/>
      <c r="I11" s="1622"/>
      <c r="J11" s="1626"/>
      <c r="K11" s="1626"/>
      <c r="L11" s="1626"/>
      <c r="M11" s="1626"/>
      <c r="N11" s="1626"/>
      <c r="O11" s="1626"/>
    </row>
    <row r="12" spans="1:15">
      <c r="A12" s="1626"/>
      <c r="B12" s="1629"/>
      <c r="C12" s="1627"/>
      <c r="D12" s="1627"/>
      <c r="E12" s="1627"/>
      <c r="F12" s="1627"/>
      <c r="G12" s="1627"/>
      <c r="H12" s="1662"/>
      <c r="I12" s="1623"/>
      <c r="J12" s="1627"/>
      <c r="K12" s="1627"/>
      <c r="L12" s="1627"/>
      <c r="M12" s="1627"/>
      <c r="N12" s="1627"/>
      <c r="O12" s="1627"/>
    </row>
    <row r="13" spans="1:15">
      <c r="A13" s="1626"/>
      <c r="B13" s="1629"/>
      <c r="C13" s="1625" t="s">
        <v>1222</v>
      </c>
      <c r="D13" s="1887" t="s">
        <v>7</v>
      </c>
      <c r="E13" s="1893" t="s">
        <v>8</v>
      </c>
      <c r="F13" s="1887" t="s">
        <v>9</v>
      </c>
      <c r="G13" s="1887" t="s">
        <v>10</v>
      </c>
      <c r="H13" s="1890" t="s">
        <v>1224</v>
      </c>
      <c r="I13" s="1889" t="s">
        <v>1225</v>
      </c>
      <c r="J13" s="1887" t="s">
        <v>11</v>
      </c>
      <c r="K13" s="1887" t="s">
        <v>12</v>
      </c>
      <c r="L13" s="1887" t="s">
        <v>13</v>
      </c>
      <c r="M13" s="1887" t="s">
        <v>14</v>
      </c>
      <c r="N13" s="1890" t="s">
        <v>1227</v>
      </c>
      <c r="O13" s="1889" t="s">
        <v>1228</v>
      </c>
    </row>
    <row r="14" spans="1:15">
      <c r="A14" s="1626"/>
      <c r="B14" s="1629"/>
      <c r="C14" s="1626"/>
      <c r="D14" s="1742"/>
      <c r="E14" s="1743"/>
      <c r="F14" s="1742"/>
      <c r="G14" s="1742"/>
      <c r="H14" s="1608"/>
      <c r="I14" s="1665"/>
      <c r="J14" s="1742"/>
      <c r="K14" s="1742"/>
      <c r="L14" s="1742"/>
      <c r="M14" s="1742"/>
      <c r="N14" s="1608"/>
      <c r="O14" s="1665"/>
    </row>
    <row r="15" spans="1:15">
      <c r="A15" s="1626"/>
      <c r="B15" s="1629"/>
      <c r="C15" s="1626"/>
      <c r="D15" s="1742"/>
      <c r="E15" s="1743"/>
      <c r="F15" s="1742"/>
      <c r="G15" s="1742"/>
      <c r="H15" s="1608"/>
      <c r="I15" s="1665"/>
      <c r="J15" s="1742"/>
      <c r="K15" s="1742"/>
      <c r="L15" s="1742"/>
      <c r="M15" s="1742"/>
      <c r="N15" s="1608"/>
      <c r="O15" s="1665"/>
    </row>
    <row r="16" spans="1:15">
      <c r="A16" s="1626"/>
      <c r="B16" s="1629"/>
      <c r="C16" s="1626"/>
      <c r="D16" s="1742"/>
      <c r="E16" s="1743"/>
      <c r="F16" s="1742"/>
      <c r="G16" s="1742"/>
      <c r="H16" s="1608"/>
      <c r="I16" s="1665"/>
      <c r="J16" s="1742"/>
      <c r="K16" s="1742"/>
      <c r="L16" s="1742"/>
      <c r="M16" s="1742"/>
      <c r="N16" s="1608"/>
      <c r="O16" s="1665"/>
    </row>
    <row r="17" spans="1:16">
      <c r="A17" s="1626"/>
      <c r="B17" s="1629"/>
      <c r="C17" s="1626"/>
      <c r="D17" s="1742"/>
      <c r="E17" s="1743"/>
      <c r="F17" s="1742"/>
      <c r="G17" s="1742"/>
      <c r="H17" s="1608"/>
      <c r="I17" s="1665"/>
      <c r="J17" s="1742"/>
      <c r="K17" s="1742"/>
      <c r="L17" s="1742"/>
      <c r="M17" s="1742"/>
      <c r="N17" s="1608"/>
      <c r="O17" s="1665"/>
    </row>
    <row r="18" spans="1:16">
      <c r="A18" s="1626"/>
      <c r="B18" s="1629"/>
      <c r="C18" s="1626"/>
      <c r="D18" s="1742"/>
      <c r="E18" s="1743"/>
      <c r="F18" s="1742"/>
      <c r="G18" s="1742"/>
      <c r="H18" s="1608"/>
      <c r="I18" s="1665"/>
      <c r="J18" s="1742"/>
      <c r="K18" s="1742"/>
      <c r="L18" s="1742"/>
      <c r="M18" s="1742"/>
      <c r="N18" s="1608"/>
      <c r="O18" s="1665"/>
    </row>
    <row r="19" spans="1:16">
      <c r="A19" s="1627"/>
      <c r="B19" s="1662"/>
      <c r="C19" s="1627"/>
      <c r="D19" s="1718"/>
      <c r="E19" s="1894"/>
      <c r="F19" s="1718"/>
      <c r="G19" s="1718"/>
      <c r="H19" s="1609"/>
      <c r="I19" s="1884"/>
      <c r="J19" s="1718"/>
      <c r="K19" s="1718"/>
      <c r="L19" s="1718"/>
      <c r="M19" s="1718"/>
      <c r="N19" s="1609"/>
      <c r="O19" s="1884"/>
    </row>
    <row r="20" spans="1:16" s="543" customFormat="1" ht="25.15" customHeight="1">
      <c r="A20" s="775">
        <v>2017</v>
      </c>
      <c r="B20" s="817" t="s">
        <v>72</v>
      </c>
      <c r="C20" s="193">
        <v>9845</v>
      </c>
      <c r="D20" s="193">
        <v>17415</v>
      </c>
      <c r="E20" s="193">
        <v>16252</v>
      </c>
      <c r="F20" s="193">
        <v>14810</v>
      </c>
      <c r="G20" s="193">
        <v>14836</v>
      </c>
      <c r="H20" s="193">
        <v>22666</v>
      </c>
      <c r="I20" s="193">
        <v>17930</v>
      </c>
      <c r="J20" s="193">
        <v>22332</v>
      </c>
      <c r="K20" s="193">
        <v>14459</v>
      </c>
      <c r="L20" s="193">
        <v>14481</v>
      </c>
      <c r="M20" s="193">
        <v>9630</v>
      </c>
      <c r="N20" s="193">
        <v>3669</v>
      </c>
      <c r="O20" s="367">
        <v>13323</v>
      </c>
    </row>
    <row r="21" spans="1:16" s="570" customFormat="1" ht="25.15" customHeight="1">
      <c r="A21" s="775"/>
      <c r="B21" s="817" t="s">
        <v>75</v>
      </c>
      <c r="C21" s="193">
        <v>9230</v>
      </c>
      <c r="D21" s="193">
        <v>12329</v>
      </c>
      <c r="E21" s="193">
        <v>12995</v>
      </c>
      <c r="F21" s="193">
        <v>14061</v>
      </c>
      <c r="G21" s="193">
        <v>13331</v>
      </c>
      <c r="H21" s="193">
        <v>21404</v>
      </c>
      <c r="I21" s="193">
        <v>15346</v>
      </c>
      <c r="J21" s="193">
        <v>19203</v>
      </c>
      <c r="K21" s="193">
        <v>12694</v>
      </c>
      <c r="L21" s="193">
        <v>12681</v>
      </c>
      <c r="M21" s="193">
        <v>8509</v>
      </c>
      <c r="N21" s="193">
        <v>3333</v>
      </c>
      <c r="O21" s="367">
        <v>11584</v>
      </c>
    </row>
    <row r="22" spans="1:16" s="603" customFormat="1" ht="25.15" customHeight="1">
      <c r="A22" s="775"/>
      <c r="B22" s="817" t="s">
        <v>78</v>
      </c>
      <c r="C22" s="193">
        <v>11595</v>
      </c>
      <c r="D22" s="193">
        <v>12916</v>
      </c>
      <c r="E22" s="193">
        <v>11014</v>
      </c>
      <c r="F22" s="193">
        <v>13126</v>
      </c>
      <c r="G22" s="193">
        <v>12366</v>
      </c>
      <c r="H22" s="193">
        <v>20846</v>
      </c>
      <c r="I22" s="193">
        <v>15051</v>
      </c>
      <c r="J22" s="193">
        <v>19113</v>
      </c>
      <c r="K22" s="193">
        <v>12336</v>
      </c>
      <c r="L22" s="193">
        <v>12207</v>
      </c>
      <c r="M22" s="193">
        <v>8062</v>
      </c>
      <c r="N22" s="193">
        <v>3052</v>
      </c>
      <c r="O22" s="367">
        <v>12042</v>
      </c>
    </row>
    <row r="23" spans="1:16" s="598" customFormat="1" ht="25.15" customHeight="1">
      <c r="A23" s="788"/>
      <c r="B23" s="779" t="s">
        <v>81</v>
      </c>
      <c r="C23" s="880">
        <v>8367</v>
      </c>
      <c r="D23" s="880">
        <v>15837</v>
      </c>
      <c r="E23" s="880">
        <v>12127</v>
      </c>
      <c r="F23" s="880">
        <v>11747</v>
      </c>
      <c r="G23" s="880">
        <v>11724</v>
      </c>
      <c r="H23" s="880">
        <v>19628</v>
      </c>
      <c r="I23" s="880">
        <v>14668</v>
      </c>
      <c r="J23" s="880">
        <v>18811</v>
      </c>
      <c r="K23" s="880">
        <v>12328</v>
      </c>
      <c r="L23" s="880">
        <v>12122</v>
      </c>
      <c r="M23" s="880">
        <v>7695</v>
      </c>
      <c r="N23" s="880">
        <v>2689</v>
      </c>
      <c r="O23" s="881">
        <v>11117</v>
      </c>
      <c r="P23" s="621"/>
    </row>
    <row r="24" spans="1:16" s="598" customFormat="1" ht="12" customHeight="1">
      <c r="A24" s="788"/>
      <c r="B24" s="779"/>
      <c r="C24" s="880"/>
      <c r="D24" s="880"/>
      <c r="E24" s="880"/>
      <c r="F24" s="880"/>
      <c r="G24" s="880"/>
      <c r="H24" s="880"/>
      <c r="I24" s="880"/>
      <c r="J24" s="880"/>
      <c r="K24" s="880"/>
      <c r="L24" s="880"/>
      <c r="M24" s="880"/>
      <c r="N24" s="880"/>
      <c r="O24" s="881"/>
      <c r="P24" s="621"/>
    </row>
    <row r="25" spans="1:16" s="598" customFormat="1" ht="25.15" customHeight="1">
      <c r="A25" s="788">
        <v>2018</v>
      </c>
      <c r="B25" s="779" t="s">
        <v>72</v>
      </c>
      <c r="C25" s="880">
        <v>8406</v>
      </c>
      <c r="D25" s="880">
        <v>14785</v>
      </c>
      <c r="E25" s="880">
        <v>13598</v>
      </c>
      <c r="F25" s="880">
        <v>12622</v>
      </c>
      <c r="G25" s="880">
        <v>11650</v>
      </c>
      <c r="H25" s="880">
        <v>19338</v>
      </c>
      <c r="I25" s="880">
        <v>15119</v>
      </c>
      <c r="J25" s="880">
        <v>19324</v>
      </c>
      <c r="K25" s="880">
        <v>12698</v>
      </c>
      <c r="L25" s="880">
        <v>12340</v>
      </c>
      <c r="M25" s="880">
        <v>7685</v>
      </c>
      <c r="N25" s="880">
        <v>2698</v>
      </c>
      <c r="O25" s="881">
        <v>10535</v>
      </c>
      <c r="P25" s="621"/>
    </row>
    <row r="26" spans="1:16" s="598" customFormat="1" ht="25.15" customHeight="1">
      <c r="A26" s="788"/>
      <c r="B26" s="779" t="s">
        <v>75</v>
      </c>
      <c r="C26" s="880">
        <v>7841</v>
      </c>
      <c r="D26" s="880">
        <v>10247</v>
      </c>
      <c r="E26" s="880">
        <v>11087</v>
      </c>
      <c r="F26" s="880">
        <v>12370</v>
      </c>
      <c r="G26" s="880">
        <v>10984</v>
      </c>
      <c r="H26" s="880">
        <v>18562</v>
      </c>
      <c r="I26" s="880">
        <v>13358</v>
      </c>
      <c r="J26" s="880">
        <v>16976</v>
      </c>
      <c r="K26" s="880">
        <v>11384</v>
      </c>
      <c r="L26" s="880">
        <v>10750</v>
      </c>
      <c r="M26" s="880">
        <v>6573</v>
      </c>
      <c r="N26" s="880">
        <v>2376</v>
      </c>
      <c r="O26" s="881">
        <v>9674</v>
      </c>
      <c r="P26" s="621"/>
    </row>
    <row r="27" spans="1:16" s="125" customFormat="1" ht="25.15" customHeight="1">
      <c r="A27" s="823"/>
      <c r="B27" s="876" t="s">
        <v>603</v>
      </c>
      <c r="C27" s="389">
        <f>C26/C21*100</f>
        <v>84.951245937161431</v>
      </c>
      <c r="D27" s="389">
        <f t="shared" ref="D27:O27" si="0">D26/D21*100</f>
        <v>83.112985643604503</v>
      </c>
      <c r="E27" s="389">
        <f t="shared" si="0"/>
        <v>85.31742978068489</v>
      </c>
      <c r="F27" s="389">
        <f t="shared" si="0"/>
        <v>87.973828319465184</v>
      </c>
      <c r="G27" s="389">
        <f t="shared" si="0"/>
        <v>82.394419023329078</v>
      </c>
      <c r="H27" s="389">
        <f t="shared" si="0"/>
        <v>86.722108017193051</v>
      </c>
      <c r="I27" s="389">
        <f t="shared" si="0"/>
        <v>87.045484165254791</v>
      </c>
      <c r="J27" s="389">
        <f t="shared" si="0"/>
        <v>88.402853720772796</v>
      </c>
      <c r="K27" s="389">
        <f t="shared" si="0"/>
        <v>89.680163856940283</v>
      </c>
      <c r="L27" s="389">
        <f t="shared" si="0"/>
        <v>84.772494282785274</v>
      </c>
      <c r="M27" s="389">
        <f t="shared" si="0"/>
        <v>77.247620166882129</v>
      </c>
      <c r="N27" s="389">
        <f t="shared" si="0"/>
        <v>71.287128712871279</v>
      </c>
      <c r="O27" s="390">
        <f t="shared" si="0"/>
        <v>83.511740331491708</v>
      </c>
      <c r="P27" s="729"/>
    </row>
    <row r="28" spans="1:16" s="1131" customFormat="1" ht="25.15" customHeight="1">
      <c r="A28" s="1127"/>
      <c r="B28" s="877" t="s">
        <v>45</v>
      </c>
      <c r="C28" s="878">
        <f>C26/C25*100</f>
        <v>93.278610516297874</v>
      </c>
      <c r="D28" s="878">
        <f t="shared" ref="D28:O28" si="1">D26/D25*100</f>
        <v>69.306729793709849</v>
      </c>
      <c r="E28" s="878">
        <f t="shared" si="1"/>
        <v>81.534049124871302</v>
      </c>
      <c r="F28" s="878">
        <f t="shared" si="1"/>
        <v>98.00348597686579</v>
      </c>
      <c r="G28" s="878">
        <f t="shared" si="1"/>
        <v>94.283261802575097</v>
      </c>
      <c r="H28" s="878">
        <f t="shared" si="1"/>
        <v>95.987175509359815</v>
      </c>
      <c r="I28" s="878">
        <f t="shared" si="1"/>
        <v>88.352404259540975</v>
      </c>
      <c r="J28" s="878">
        <f t="shared" si="1"/>
        <v>87.849306561788453</v>
      </c>
      <c r="K28" s="878">
        <f t="shared" si="1"/>
        <v>89.651913687194835</v>
      </c>
      <c r="L28" s="878">
        <f t="shared" si="1"/>
        <v>87.115072933549428</v>
      </c>
      <c r="M28" s="878">
        <f t="shared" si="1"/>
        <v>85.530253741053997</v>
      </c>
      <c r="N28" s="878">
        <f t="shared" si="1"/>
        <v>88.06523350630097</v>
      </c>
      <c r="O28" s="637">
        <f t="shared" si="1"/>
        <v>91.82724252491694</v>
      </c>
      <c r="P28" s="1130"/>
    </row>
    <row r="29" spans="1:16" s="1131" customFormat="1" ht="20.100000000000001" customHeight="1">
      <c r="A29" s="1895" t="s">
        <v>646</v>
      </c>
      <c r="B29" s="1895"/>
      <c r="C29" s="1895"/>
      <c r="D29" s="1895"/>
      <c r="E29" s="1895"/>
      <c r="F29" s="1895"/>
      <c r="G29" s="1895"/>
      <c r="H29" s="1895"/>
      <c r="I29" s="1895"/>
      <c r="J29" s="1895"/>
      <c r="K29" s="1895"/>
      <c r="L29" s="1895"/>
      <c r="M29" s="1026"/>
      <c r="N29" s="1026"/>
      <c r="O29" s="1026"/>
      <c r="P29" s="1130"/>
    </row>
    <row r="30" spans="1:16" s="1131" customFormat="1" ht="12.75" customHeight="1">
      <c r="A30" s="882" t="s">
        <v>501</v>
      </c>
      <c r="B30" s="882"/>
      <c r="C30" s="882"/>
      <c r="D30" s="882"/>
      <c r="E30" s="882"/>
      <c r="F30" s="882"/>
      <c r="G30" s="882"/>
      <c r="H30" s="882"/>
      <c r="I30" s="882"/>
      <c r="J30" s="882"/>
      <c r="K30" s="882"/>
      <c r="L30" s="882"/>
      <c r="M30" s="1026"/>
      <c r="N30" s="1026"/>
      <c r="O30" s="1026"/>
      <c r="P30" s="1130"/>
    </row>
    <row r="31" spans="1:16" s="1380" customFormat="1" ht="12.75" customHeight="1">
      <c r="A31" s="1879" t="s">
        <v>508</v>
      </c>
      <c r="B31" s="1879"/>
      <c r="C31" s="1879"/>
      <c r="D31" s="1879"/>
      <c r="E31" s="1879"/>
      <c r="F31" s="1879"/>
      <c r="G31" s="1879"/>
      <c r="H31" s="1879"/>
      <c r="I31" s="1879"/>
      <c r="J31" s="1879"/>
      <c r="K31" s="1879"/>
      <c r="L31" s="1879"/>
      <c r="M31" s="1379"/>
      <c r="N31" s="1379"/>
      <c r="O31" s="1379"/>
    </row>
    <row r="32" spans="1:16" s="1338" customFormat="1">
      <c r="A32" s="1381" t="s">
        <v>502</v>
      </c>
    </row>
  </sheetData>
  <mergeCells count="26">
    <mergeCell ref="A31:L31"/>
    <mergeCell ref="L13:L19"/>
    <mergeCell ref="A3:C3"/>
    <mergeCell ref="A6:F6"/>
    <mergeCell ref="A5:K5"/>
    <mergeCell ref="D13:D19"/>
    <mergeCell ref="E13:E19"/>
    <mergeCell ref="F13:F19"/>
    <mergeCell ref="G13:G19"/>
    <mergeCell ref="A29:L29"/>
    <mergeCell ref="M1:O1"/>
    <mergeCell ref="M2:O2"/>
    <mergeCell ref="J13:J19"/>
    <mergeCell ref="A2:H2"/>
    <mergeCell ref="A4:L4"/>
    <mergeCell ref="A7:B19"/>
    <mergeCell ref="C7:H12"/>
    <mergeCell ref="I7:O12"/>
    <mergeCell ref="C13:C19"/>
    <mergeCell ref="I13:I19"/>
    <mergeCell ref="M13:M19"/>
    <mergeCell ref="N13:N19"/>
    <mergeCell ref="O13:O19"/>
    <mergeCell ref="K13:K19"/>
    <mergeCell ref="H13:H19"/>
    <mergeCell ref="A1:J1"/>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2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90" zoomScaleNormal="90" workbookViewId="0">
      <selection activeCell="F4" sqref="F4"/>
    </sheetView>
  </sheetViews>
  <sheetFormatPr defaultRowHeight="14.25"/>
  <cols>
    <col min="1" max="1" width="8.125" style="4" customWidth="1"/>
    <col min="2" max="2" width="14.625" style="4" customWidth="1"/>
    <col min="3" max="9" width="14.75" style="4" customWidth="1"/>
  </cols>
  <sheetData>
    <row r="1" spans="1:9" ht="15.75" customHeight="1">
      <c r="A1" s="1642" t="s">
        <v>731</v>
      </c>
      <c r="B1" s="1642"/>
      <c r="C1" s="1642"/>
      <c r="D1" s="1642"/>
      <c r="E1" s="1642"/>
      <c r="F1" s="1642"/>
      <c r="G1" s="1642"/>
      <c r="H1" s="97" t="s">
        <v>32</v>
      </c>
      <c r="I1" s="97"/>
    </row>
    <row r="2" spans="1:9" s="1339" customFormat="1" ht="15" customHeight="1">
      <c r="A2" s="1699" t="s">
        <v>1229</v>
      </c>
      <c r="B2" s="1699"/>
      <c r="C2" s="1699"/>
      <c r="D2" s="1699"/>
      <c r="E2" s="1699"/>
      <c r="F2" s="1699"/>
      <c r="G2" s="1699"/>
      <c r="H2" s="1573" t="s">
        <v>298</v>
      </c>
      <c r="I2" s="1573"/>
    </row>
    <row r="3" spans="1:9" ht="49.9" customHeight="1">
      <c r="A3" s="1625" t="s">
        <v>1230</v>
      </c>
      <c r="B3" s="1628"/>
      <c r="C3" s="1633" t="s">
        <v>1231</v>
      </c>
      <c r="D3" s="1896" t="s">
        <v>1232</v>
      </c>
      <c r="E3" s="1897"/>
      <c r="F3" s="1898"/>
      <c r="G3" s="1633" t="s">
        <v>1236</v>
      </c>
      <c r="H3" s="1633" t="s">
        <v>1237</v>
      </c>
      <c r="I3" s="1621" t="s">
        <v>1238</v>
      </c>
    </row>
    <row r="4" spans="1:9" ht="79.900000000000006" customHeight="1">
      <c r="A4" s="1626"/>
      <c r="B4" s="1629"/>
      <c r="C4" s="1634"/>
      <c r="D4" s="740" t="s">
        <v>1233</v>
      </c>
      <c r="E4" s="839" t="s">
        <v>1234</v>
      </c>
      <c r="F4" s="745" t="s">
        <v>1235</v>
      </c>
      <c r="G4" s="1634"/>
      <c r="H4" s="1635"/>
      <c r="I4" s="1623"/>
    </row>
    <row r="5" spans="1:9" ht="32.25" customHeight="1">
      <c r="A5" s="1627"/>
      <c r="B5" s="1662"/>
      <c r="C5" s="1896" t="s">
        <v>916</v>
      </c>
      <c r="D5" s="1897"/>
      <c r="E5" s="1897"/>
      <c r="F5" s="1897"/>
      <c r="G5" s="1898"/>
      <c r="H5" s="1896" t="s">
        <v>915</v>
      </c>
      <c r="I5" s="1897"/>
    </row>
    <row r="6" spans="1:9" s="543" customFormat="1" ht="31.9" customHeight="1">
      <c r="A6" s="775">
        <v>2017</v>
      </c>
      <c r="B6" s="817" t="s">
        <v>669</v>
      </c>
      <c r="C6" s="193">
        <v>2651</v>
      </c>
      <c r="D6" s="193">
        <v>1478</v>
      </c>
      <c r="E6" s="193">
        <v>1419</v>
      </c>
      <c r="F6" s="193">
        <v>58</v>
      </c>
      <c r="G6" s="193">
        <v>1173</v>
      </c>
      <c r="H6" s="316">
        <v>55.8</v>
      </c>
      <c r="I6" s="386">
        <v>53.5</v>
      </c>
    </row>
    <row r="7" spans="1:9" s="570" customFormat="1" ht="31.9" customHeight="1">
      <c r="A7" s="775"/>
      <c r="B7" s="817" t="s">
        <v>700</v>
      </c>
      <c r="C7" s="193">
        <v>2651</v>
      </c>
      <c r="D7" s="193">
        <v>1490</v>
      </c>
      <c r="E7" s="193">
        <v>1431</v>
      </c>
      <c r="F7" s="193">
        <v>59</v>
      </c>
      <c r="G7" s="193">
        <v>1161</v>
      </c>
      <c r="H7" s="316">
        <v>56.2</v>
      </c>
      <c r="I7" s="386">
        <v>54</v>
      </c>
    </row>
    <row r="8" spans="1:9" s="603" customFormat="1" ht="31.9" customHeight="1">
      <c r="A8" s="775"/>
      <c r="B8" s="817" t="s">
        <v>701</v>
      </c>
      <c r="C8" s="193">
        <v>2652</v>
      </c>
      <c r="D8" s="193">
        <v>1485</v>
      </c>
      <c r="E8" s="193">
        <v>1428</v>
      </c>
      <c r="F8" s="193">
        <v>56</v>
      </c>
      <c r="G8" s="193">
        <v>1168</v>
      </c>
      <c r="H8" s="316">
        <v>56</v>
      </c>
      <c r="I8" s="386">
        <v>53.8</v>
      </c>
    </row>
    <row r="9" spans="1:9" s="650" customFormat="1" ht="31.9" customHeight="1">
      <c r="A9" s="775"/>
      <c r="B9" s="817" t="s">
        <v>699</v>
      </c>
      <c r="C9" s="193">
        <v>2654</v>
      </c>
      <c r="D9" s="193">
        <v>1499</v>
      </c>
      <c r="E9" s="193">
        <v>1425</v>
      </c>
      <c r="F9" s="193">
        <v>75</v>
      </c>
      <c r="G9" s="193">
        <v>1155</v>
      </c>
      <c r="H9" s="316">
        <v>56.5</v>
      </c>
      <c r="I9" s="386">
        <v>53.7</v>
      </c>
    </row>
    <row r="10" spans="1:9" s="1174" customFormat="1" ht="31.9" customHeight="1">
      <c r="A10" s="775"/>
      <c r="B10" s="817"/>
      <c r="C10" s="193"/>
      <c r="D10" s="193"/>
      <c r="E10" s="193"/>
      <c r="F10" s="193"/>
      <c r="G10" s="193"/>
      <c r="H10" s="316"/>
      <c r="I10" s="386"/>
    </row>
    <row r="11" spans="1:9" s="1157" customFormat="1" ht="31.9" customHeight="1">
      <c r="A11" s="775">
        <v>2018</v>
      </c>
      <c r="B11" s="817" t="s">
        <v>669</v>
      </c>
      <c r="C11" s="193">
        <v>2645</v>
      </c>
      <c r="D11" s="193">
        <v>1476</v>
      </c>
      <c r="E11" s="193">
        <v>1430</v>
      </c>
      <c r="F11" s="193">
        <v>46</v>
      </c>
      <c r="G11" s="193">
        <v>1169</v>
      </c>
      <c r="H11" s="316">
        <v>55.8</v>
      </c>
      <c r="I11" s="386">
        <v>54.1</v>
      </c>
    </row>
    <row r="12" spans="1:9" s="1331" customFormat="1" ht="31.9" customHeight="1">
      <c r="A12" s="775"/>
      <c r="B12" s="817" t="s">
        <v>700</v>
      </c>
      <c r="C12" s="193">
        <v>2645</v>
      </c>
      <c r="D12" s="193">
        <v>1501</v>
      </c>
      <c r="E12" s="193">
        <v>1471</v>
      </c>
      <c r="F12" s="193">
        <v>30</v>
      </c>
      <c r="G12" s="193">
        <v>1144</v>
      </c>
      <c r="H12" s="316">
        <v>56.7</v>
      </c>
      <c r="I12" s="386">
        <v>55.6</v>
      </c>
    </row>
    <row r="13" spans="1:9" s="135" customFormat="1" ht="31.9" customHeight="1">
      <c r="A13" s="823"/>
      <c r="B13" s="876" t="s">
        <v>603</v>
      </c>
      <c r="C13" s="389">
        <f>C12/C7*100</f>
        <v>99.773670313089397</v>
      </c>
      <c r="D13" s="389">
        <f>D12/D7*100</f>
        <v>100.73825503355704</v>
      </c>
      <c r="E13" s="389">
        <f>E12/E7*100</f>
        <v>102.79524807826694</v>
      </c>
      <c r="F13" s="389">
        <f>F12/F7*100</f>
        <v>50.847457627118644</v>
      </c>
      <c r="G13" s="389">
        <f>G12/G7*100</f>
        <v>98.535745047372956</v>
      </c>
      <c r="H13" s="389" t="s">
        <v>16</v>
      </c>
      <c r="I13" s="390" t="s">
        <v>16</v>
      </c>
    </row>
    <row r="14" spans="1:9" s="1132" customFormat="1" ht="31.9" customHeight="1">
      <c r="A14" s="1127"/>
      <c r="B14" s="877" t="s">
        <v>45</v>
      </c>
      <c r="C14" s="878">
        <f>C12/C11*100</f>
        <v>100</v>
      </c>
      <c r="D14" s="878">
        <f>D12/D11*100</f>
        <v>101.69376693766938</v>
      </c>
      <c r="E14" s="878">
        <f>E12/E11*100</f>
        <v>102.86713286713287</v>
      </c>
      <c r="F14" s="878">
        <f>F12/F11*100</f>
        <v>65.217391304347828</v>
      </c>
      <c r="G14" s="878">
        <f>G12/G11*100</f>
        <v>97.861420017108642</v>
      </c>
      <c r="H14" s="878" t="s">
        <v>16</v>
      </c>
      <c r="I14" s="637" t="s">
        <v>16</v>
      </c>
    </row>
    <row r="15" spans="1:9" s="125" customFormat="1" ht="19.899999999999999" customHeight="1">
      <c r="A15" s="1616" t="s">
        <v>702</v>
      </c>
      <c r="B15" s="1616"/>
      <c r="C15" s="1616"/>
      <c r="D15" s="1616"/>
      <c r="E15" s="1616"/>
      <c r="F15" s="1616"/>
      <c r="G15" s="1616"/>
      <c r="H15" s="1616"/>
      <c r="I15" s="1616"/>
    </row>
    <row r="16" spans="1:9" s="1339" customFormat="1">
      <c r="A16" s="1574" t="s">
        <v>509</v>
      </c>
      <c r="B16" s="1383"/>
      <c r="C16" s="1383"/>
      <c r="D16" s="1383"/>
      <c r="E16" s="1383"/>
      <c r="F16" s="1383"/>
      <c r="G16" s="1383"/>
      <c r="H16" s="1383"/>
      <c r="I16" s="1383"/>
    </row>
  </sheetData>
  <mergeCells count="11">
    <mergeCell ref="A1:G1"/>
    <mergeCell ref="A2:G2"/>
    <mergeCell ref="G3:G4"/>
    <mergeCell ref="H3:H4"/>
    <mergeCell ref="I3:I4"/>
    <mergeCell ref="C5:G5"/>
    <mergeCell ref="H5:I5"/>
    <mergeCell ref="A15:I15"/>
    <mergeCell ref="A3:B5"/>
    <mergeCell ref="C3:C4"/>
    <mergeCell ref="D3:F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0" display="Powrót do spisu tablic"/>
    <hyperlink ref="H2:I2" location="'Spis tablic     List of tables'!A23"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topLeftCell="A4" zoomScaleNormal="100" workbookViewId="0">
      <selection activeCell="L1" sqref="L1:M1"/>
    </sheetView>
  </sheetViews>
  <sheetFormatPr defaultRowHeight="14.25"/>
  <cols>
    <col min="1" max="1" width="7.125" customWidth="1"/>
    <col min="2" max="2" width="12.625" customWidth="1"/>
    <col min="3" max="10" width="9.625" customWidth="1"/>
    <col min="11" max="13" width="9.625" style="4" customWidth="1"/>
    <col min="14" max="27" width="8.625" style="4" customWidth="1"/>
  </cols>
  <sheetData>
    <row r="1" spans="1:27" ht="20.100000000000001" customHeight="1">
      <c r="A1" s="1624" t="s">
        <v>30</v>
      </c>
      <c r="B1" s="1624"/>
      <c r="C1" s="1624"/>
      <c r="D1" s="1624"/>
      <c r="E1" s="1624"/>
      <c r="F1" s="1624"/>
      <c r="G1" s="3"/>
      <c r="H1" s="3"/>
      <c r="I1" s="3"/>
      <c r="J1" s="3"/>
      <c r="L1" s="1618" t="s">
        <v>32</v>
      </c>
      <c r="M1" s="1618"/>
      <c r="Q1"/>
      <c r="R1"/>
      <c r="S1"/>
      <c r="T1"/>
      <c r="U1"/>
      <c r="V1"/>
      <c r="W1"/>
      <c r="X1"/>
      <c r="Y1"/>
      <c r="Z1"/>
      <c r="AA1"/>
    </row>
    <row r="2" spans="1:27" s="1339" customFormat="1" ht="20.100000000000001" customHeight="1">
      <c r="A2" s="1636" t="s">
        <v>31</v>
      </c>
      <c r="B2" s="1636"/>
      <c r="C2" s="1636"/>
      <c r="D2" s="1636"/>
      <c r="E2" s="1636"/>
      <c r="F2" s="1636"/>
      <c r="G2" s="1341"/>
      <c r="H2" s="1341"/>
      <c r="I2" s="1341"/>
      <c r="J2" s="1341"/>
      <c r="K2" s="1342"/>
      <c r="L2" s="1619" t="s">
        <v>298</v>
      </c>
      <c r="M2" s="1619"/>
      <c r="N2" s="1342"/>
      <c r="O2" s="1342"/>
      <c r="P2" s="1343"/>
    </row>
    <row r="3" spans="1:27" s="288" customFormat="1" ht="19.899999999999999" customHeight="1">
      <c r="A3" s="1637" t="s">
        <v>595</v>
      </c>
      <c r="B3" s="1637"/>
      <c r="C3" s="1637"/>
      <c r="D3" s="1637"/>
      <c r="E3" s="1637"/>
      <c r="F3" s="1637"/>
      <c r="G3" s="120"/>
      <c r="H3" s="127"/>
      <c r="I3" s="127"/>
      <c r="J3" s="120"/>
      <c r="K3" s="180"/>
      <c r="L3" s="180"/>
      <c r="M3" s="180"/>
      <c r="N3" s="180"/>
      <c r="O3" s="180"/>
      <c r="P3" s="180"/>
    </row>
    <row r="4" spans="1:27" s="1339" customFormat="1" ht="15" customHeight="1">
      <c r="A4" s="1620" t="s">
        <v>309</v>
      </c>
      <c r="B4" s="1620"/>
      <c r="C4" s="1620"/>
      <c r="D4" s="1620"/>
      <c r="E4" s="1620"/>
      <c r="F4" s="1620"/>
      <c r="G4" s="1344"/>
      <c r="H4" s="1342"/>
      <c r="I4" s="1342"/>
      <c r="J4" s="1344"/>
      <c r="K4" s="1345"/>
      <c r="L4" s="1345"/>
      <c r="M4" s="1345"/>
      <c r="N4" s="1345"/>
      <c r="O4" s="1345"/>
      <c r="P4" s="1345"/>
    </row>
    <row r="5" spans="1:27" ht="12" customHeight="1">
      <c r="A5" s="1638" t="s">
        <v>1072</v>
      </c>
      <c r="B5" s="1638"/>
      <c r="C5" s="738"/>
      <c r="D5" s="1633" t="s">
        <v>1071</v>
      </c>
      <c r="E5" s="1621" t="s">
        <v>1075</v>
      </c>
      <c r="F5" s="1625"/>
      <c r="G5" s="1628"/>
      <c r="H5" s="1625" t="s">
        <v>1076</v>
      </c>
      <c r="I5" s="1633" t="s">
        <v>1077</v>
      </c>
      <c r="J5" s="1621" t="s">
        <v>1078</v>
      </c>
      <c r="K5" s="1621" t="s">
        <v>1079</v>
      </c>
      <c r="L5" s="1625"/>
      <c r="M5" s="1625"/>
      <c r="Q5"/>
      <c r="R5"/>
      <c r="S5"/>
      <c r="T5"/>
      <c r="U5"/>
      <c r="V5"/>
      <c r="W5"/>
      <c r="X5"/>
      <c r="Y5"/>
      <c r="Z5"/>
      <c r="AA5"/>
    </row>
    <row r="6" spans="1:27" ht="12" customHeight="1">
      <c r="A6" s="1626"/>
      <c r="B6" s="1626"/>
      <c r="C6" s="739"/>
      <c r="D6" s="1634"/>
      <c r="E6" s="1622"/>
      <c r="F6" s="1626"/>
      <c r="G6" s="1629"/>
      <c r="H6" s="1626"/>
      <c r="I6" s="1634"/>
      <c r="J6" s="1622"/>
      <c r="K6" s="1622"/>
      <c r="L6" s="1626"/>
      <c r="M6" s="1626"/>
      <c r="Q6"/>
      <c r="R6"/>
      <c r="S6"/>
      <c r="T6"/>
      <c r="U6"/>
      <c r="V6"/>
      <c r="W6"/>
      <c r="X6"/>
      <c r="Y6"/>
      <c r="Z6"/>
      <c r="AA6"/>
    </row>
    <row r="7" spans="1:27" ht="12" customHeight="1">
      <c r="A7" s="1626"/>
      <c r="B7" s="1626"/>
      <c r="C7" s="739"/>
      <c r="D7" s="1634"/>
      <c r="E7" s="1622"/>
      <c r="F7" s="1626"/>
      <c r="G7" s="1629"/>
      <c r="H7" s="1626"/>
      <c r="I7" s="1634"/>
      <c r="J7" s="1622"/>
      <c r="K7" s="1622"/>
      <c r="L7" s="1626"/>
      <c r="M7" s="1626"/>
      <c r="Q7"/>
      <c r="R7"/>
      <c r="S7"/>
      <c r="T7"/>
      <c r="U7"/>
      <c r="V7"/>
      <c r="W7"/>
      <c r="X7"/>
      <c r="Y7"/>
      <c r="Z7"/>
      <c r="AA7"/>
    </row>
    <row r="8" spans="1:27" ht="12" customHeight="1">
      <c r="A8" s="1626"/>
      <c r="B8" s="1626"/>
      <c r="C8" s="739"/>
      <c r="D8" s="1634"/>
      <c r="E8" s="1622"/>
      <c r="F8" s="1626"/>
      <c r="G8" s="1629"/>
      <c r="H8" s="1626"/>
      <c r="I8" s="1634"/>
      <c r="J8" s="1622"/>
      <c r="K8" s="1622"/>
      <c r="L8" s="1626"/>
      <c r="M8" s="1626"/>
      <c r="Q8"/>
      <c r="R8"/>
      <c r="S8"/>
      <c r="T8"/>
      <c r="U8"/>
      <c r="V8"/>
      <c r="W8"/>
      <c r="X8"/>
      <c r="Y8"/>
      <c r="Z8"/>
      <c r="AA8"/>
    </row>
    <row r="9" spans="1:27" ht="12" customHeight="1">
      <c r="A9" s="1626"/>
      <c r="B9" s="1626"/>
      <c r="C9" s="739" t="s">
        <v>596</v>
      </c>
      <c r="D9" s="1634"/>
      <c r="E9" s="1622"/>
      <c r="F9" s="1626"/>
      <c r="G9" s="1629"/>
      <c r="H9" s="1626"/>
      <c r="I9" s="1634"/>
      <c r="J9" s="1622"/>
      <c r="K9" s="1622"/>
      <c r="L9" s="1626"/>
      <c r="M9" s="1626"/>
      <c r="Q9"/>
      <c r="R9"/>
      <c r="S9"/>
      <c r="T9"/>
      <c r="U9"/>
      <c r="V9"/>
      <c r="W9"/>
      <c r="X9"/>
      <c r="Y9"/>
      <c r="Z9"/>
      <c r="AA9"/>
    </row>
    <row r="10" spans="1:27" ht="12" customHeight="1">
      <c r="A10" s="1626"/>
      <c r="B10" s="1626"/>
      <c r="C10" s="739" t="s">
        <v>316</v>
      </c>
      <c r="D10" s="1634"/>
      <c r="E10" s="1622"/>
      <c r="F10" s="1626"/>
      <c r="G10" s="1629"/>
      <c r="H10" s="1626"/>
      <c r="I10" s="1634"/>
      <c r="J10" s="1622"/>
      <c r="K10" s="1622"/>
      <c r="L10" s="1626"/>
      <c r="M10" s="1626"/>
      <c r="Q10"/>
      <c r="R10"/>
      <c r="S10"/>
      <c r="T10"/>
      <c r="U10"/>
      <c r="V10"/>
      <c r="W10"/>
      <c r="X10"/>
      <c r="Y10"/>
      <c r="Z10"/>
      <c r="AA10"/>
    </row>
    <row r="11" spans="1:27" ht="12" customHeight="1">
      <c r="A11" s="1626"/>
      <c r="B11" s="1626"/>
      <c r="C11" s="1336" t="s">
        <v>1073</v>
      </c>
      <c r="D11" s="1634"/>
      <c r="E11" s="1622"/>
      <c r="F11" s="1626"/>
      <c r="G11" s="1629"/>
      <c r="H11" s="1626"/>
      <c r="I11" s="1634"/>
      <c r="J11" s="1622"/>
      <c r="K11" s="1622"/>
      <c r="L11" s="1626"/>
      <c r="M11" s="1626"/>
      <c r="Q11"/>
      <c r="R11"/>
      <c r="S11"/>
      <c r="T11"/>
      <c r="U11"/>
      <c r="V11"/>
      <c r="W11"/>
      <c r="X11"/>
      <c r="Y11"/>
      <c r="Z11"/>
      <c r="AA11"/>
    </row>
    <row r="12" spans="1:27" ht="12" customHeight="1">
      <c r="A12" s="1626"/>
      <c r="B12" s="1626"/>
      <c r="C12" s="1336" t="s">
        <v>317</v>
      </c>
      <c r="D12" s="1634"/>
      <c r="E12" s="1622"/>
      <c r="F12" s="1626"/>
      <c r="G12" s="1629"/>
      <c r="H12" s="1626"/>
      <c r="I12" s="1634"/>
      <c r="J12" s="1622"/>
      <c r="K12" s="1622"/>
      <c r="L12" s="1626"/>
      <c r="M12" s="1626"/>
      <c r="Q12"/>
      <c r="R12"/>
      <c r="S12"/>
      <c r="T12"/>
      <c r="U12"/>
      <c r="V12"/>
      <c r="W12"/>
      <c r="X12"/>
      <c r="Y12"/>
      <c r="Z12"/>
      <c r="AA12"/>
    </row>
    <row r="13" spans="1:27" ht="12" customHeight="1">
      <c r="A13" s="1626"/>
      <c r="B13" s="1626"/>
      <c r="C13" s="739"/>
      <c r="D13" s="1634"/>
      <c r="E13" s="1630"/>
      <c r="F13" s="1631"/>
      <c r="G13" s="1632"/>
      <c r="H13" s="1626"/>
      <c r="I13" s="1634"/>
      <c r="J13" s="1622"/>
      <c r="K13" s="1630"/>
      <c r="L13" s="1631"/>
      <c r="M13" s="1631"/>
      <c r="Q13"/>
      <c r="R13"/>
      <c r="S13"/>
      <c r="T13"/>
      <c r="U13"/>
      <c r="V13"/>
      <c r="W13"/>
      <c r="X13"/>
      <c r="Y13"/>
      <c r="Z13"/>
      <c r="AA13"/>
    </row>
    <row r="14" spans="1:27" ht="12" customHeight="1">
      <c r="A14" s="1626"/>
      <c r="B14" s="1626"/>
      <c r="C14" s="739"/>
      <c r="D14" s="1634"/>
      <c r="E14" s="1607" t="s">
        <v>1074</v>
      </c>
      <c r="F14" s="1610" t="s">
        <v>36</v>
      </c>
      <c r="G14" s="1639" t="s">
        <v>37</v>
      </c>
      <c r="H14" s="1626"/>
      <c r="I14" s="1634"/>
      <c r="J14" s="1622"/>
      <c r="K14" s="1607" t="s">
        <v>1080</v>
      </c>
      <c r="L14" s="1610" t="s">
        <v>36</v>
      </c>
      <c r="M14" s="1613" t="s">
        <v>37</v>
      </c>
      <c r="Q14"/>
      <c r="R14"/>
      <c r="S14"/>
      <c r="T14"/>
      <c r="U14"/>
      <c r="V14"/>
      <c r="W14"/>
      <c r="X14"/>
      <c r="Y14"/>
      <c r="Z14"/>
      <c r="AA14"/>
    </row>
    <row r="15" spans="1:27" ht="12" customHeight="1">
      <c r="A15" s="1626"/>
      <c r="B15" s="1626"/>
      <c r="C15" s="739"/>
      <c r="D15" s="1634"/>
      <c r="E15" s="1608"/>
      <c r="F15" s="1611"/>
      <c r="G15" s="1640"/>
      <c r="H15" s="1626"/>
      <c r="I15" s="1634"/>
      <c r="J15" s="1622"/>
      <c r="K15" s="1608"/>
      <c r="L15" s="1611"/>
      <c r="M15" s="1614"/>
      <c r="Q15"/>
      <c r="R15"/>
      <c r="S15"/>
      <c r="T15"/>
      <c r="U15"/>
      <c r="V15"/>
      <c r="W15"/>
      <c r="X15"/>
      <c r="Y15"/>
      <c r="Z15"/>
      <c r="AA15"/>
    </row>
    <row r="16" spans="1:27" ht="12" customHeight="1">
      <c r="A16" s="1627"/>
      <c r="B16" s="1627"/>
      <c r="C16" s="740"/>
      <c r="D16" s="1635"/>
      <c r="E16" s="1609"/>
      <c r="F16" s="1612"/>
      <c r="G16" s="1641"/>
      <c r="H16" s="1627"/>
      <c r="I16" s="1635"/>
      <c r="J16" s="1623"/>
      <c r="K16" s="1609"/>
      <c r="L16" s="1612"/>
      <c r="M16" s="1615"/>
      <c r="Q16"/>
      <c r="R16"/>
      <c r="S16"/>
      <c r="T16"/>
      <c r="U16"/>
      <c r="V16"/>
      <c r="W16"/>
      <c r="X16"/>
      <c r="Y16"/>
      <c r="Z16"/>
      <c r="AA16"/>
    </row>
    <row r="17" spans="1:16" s="123" customFormat="1" ht="13.9" customHeight="1">
      <c r="A17" s="760">
        <v>2016</v>
      </c>
      <c r="B17" s="761" t="s">
        <v>54</v>
      </c>
      <c r="C17" s="762">
        <v>3382.3</v>
      </c>
      <c r="D17" s="187">
        <v>371.1</v>
      </c>
      <c r="E17" s="187">
        <v>96.5</v>
      </c>
      <c r="F17" s="187">
        <v>80.7</v>
      </c>
      <c r="G17" s="763" t="s">
        <v>16</v>
      </c>
      <c r="H17" s="187">
        <v>6.6</v>
      </c>
      <c r="I17" s="454">
        <v>103735</v>
      </c>
      <c r="J17" s="454">
        <v>20</v>
      </c>
      <c r="K17" s="187">
        <v>460.4</v>
      </c>
      <c r="L17" s="187">
        <v>104.5</v>
      </c>
      <c r="M17" s="764" t="s">
        <v>16</v>
      </c>
      <c r="O17" s="226"/>
    </row>
    <row r="18" spans="1:16" s="722" customFormat="1" ht="13.9" customHeight="1">
      <c r="A18" s="765">
        <v>2017</v>
      </c>
      <c r="B18" s="766" t="s">
        <v>54</v>
      </c>
      <c r="C18" s="818">
        <v>3391.4</v>
      </c>
      <c r="D18" s="767">
        <v>380</v>
      </c>
      <c r="E18" s="768">
        <v>79.430000000000007</v>
      </c>
      <c r="F18" s="767">
        <v>82.284447483191926</v>
      </c>
      <c r="G18" s="769" t="s">
        <v>16</v>
      </c>
      <c r="H18" s="767">
        <v>5.4</v>
      </c>
      <c r="I18" s="770">
        <f>SUM(I20:I28)</f>
        <v>84702</v>
      </c>
      <c r="J18" s="770">
        <v>16</v>
      </c>
      <c r="K18" s="767">
        <v>483.6</v>
      </c>
      <c r="L18" s="767">
        <v>105.1</v>
      </c>
      <c r="M18" s="771" t="s">
        <v>16</v>
      </c>
      <c r="O18" s="683"/>
      <c r="P18" s="723"/>
    </row>
    <row r="19" spans="1:16" s="123" customFormat="1" ht="15.95" customHeight="1">
      <c r="A19" s="760"/>
      <c r="B19" s="772"/>
      <c r="C19" s="773"/>
      <c r="D19" s="187"/>
      <c r="E19" s="187"/>
      <c r="F19" s="187"/>
      <c r="G19" s="763"/>
      <c r="H19" s="187"/>
      <c r="I19" s="454"/>
      <c r="J19" s="454"/>
      <c r="K19" s="187"/>
      <c r="L19" s="187"/>
      <c r="M19" s="764"/>
      <c r="O19" s="226"/>
    </row>
    <row r="20" spans="1:16" s="123" customFormat="1" ht="15.95" customHeight="1">
      <c r="A20" s="760">
        <v>2017</v>
      </c>
      <c r="B20" s="772" t="s">
        <v>73</v>
      </c>
      <c r="C20" s="773" t="s">
        <v>17</v>
      </c>
      <c r="D20" s="187">
        <v>373.3</v>
      </c>
      <c r="E20" s="187">
        <v>90.5</v>
      </c>
      <c r="F20" s="187">
        <v>78.3</v>
      </c>
      <c r="G20" s="763">
        <v>94.5</v>
      </c>
      <c r="H20" s="187">
        <v>6.1</v>
      </c>
      <c r="I20" s="454">
        <v>8727</v>
      </c>
      <c r="J20" s="454">
        <v>13</v>
      </c>
      <c r="K20" s="187">
        <v>483.5</v>
      </c>
      <c r="L20" s="187">
        <v>104.9</v>
      </c>
      <c r="M20" s="764">
        <v>100.2</v>
      </c>
    </row>
    <row r="21" spans="1:16" s="123" customFormat="1" ht="15.95" customHeight="1">
      <c r="A21" s="760"/>
      <c r="B21" s="772" t="s">
        <v>74</v>
      </c>
      <c r="C21" s="773" t="s">
        <v>17</v>
      </c>
      <c r="D21" s="187">
        <v>374.4</v>
      </c>
      <c r="E21" s="187">
        <v>86.8</v>
      </c>
      <c r="F21" s="187">
        <v>79.2</v>
      </c>
      <c r="G21" s="763">
        <v>95.9</v>
      </c>
      <c r="H21" s="187">
        <v>5.9</v>
      </c>
      <c r="I21" s="454">
        <v>10098</v>
      </c>
      <c r="J21" s="454">
        <v>11</v>
      </c>
      <c r="K21" s="187">
        <v>483.7</v>
      </c>
      <c r="L21" s="187">
        <v>104.8</v>
      </c>
      <c r="M21" s="764">
        <v>100</v>
      </c>
    </row>
    <row r="22" spans="1:16" s="123" customFormat="1" ht="15.95" customHeight="1">
      <c r="A22" s="760"/>
      <c r="B22" s="772" t="s">
        <v>75</v>
      </c>
      <c r="C22" s="187">
        <v>3386.1619999999998</v>
      </c>
      <c r="D22" s="767">
        <v>375.7</v>
      </c>
      <c r="E22" s="187">
        <v>83.4</v>
      </c>
      <c r="F22" s="187">
        <v>87.6</v>
      </c>
      <c r="G22" s="763">
        <v>96</v>
      </c>
      <c r="H22" s="187">
        <v>5.6</v>
      </c>
      <c r="I22" s="770">
        <v>10020</v>
      </c>
      <c r="J22" s="770">
        <v>10</v>
      </c>
      <c r="K22" s="187">
        <v>484.2</v>
      </c>
      <c r="L22" s="187">
        <v>104.4</v>
      </c>
      <c r="M22" s="764">
        <v>100.1</v>
      </c>
    </row>
    <row r="23" spans="1:16" s="123" customFormat="1" ht="15.95" customHeight="1">
      <c r="A23" s="760"/>
      <c r="B23" s="772" t="s">
        <v>76</v>
      </c>
      <c r="C23" s="773" t="s">
        <v>17</v>
      </c>
      <c r="D23" s="767">
        <v>376.47199999999998</v>
      </c>
      <c r="E23" s="187">
        <v>82.656000000000006</v>
      </c>
      <c r="F23" s="187">
        <v>82.821643286573149</v>
      </c>
      <c r="G23" s="763">
        <v>99.2</v>
      </c>
      <c r="H23" s="187">
        <v>5.6</v>
      </c>
      <c r="I23" s="770">
        <v>8438</v>
      </c>
      <c r="J23" s="770">
        <v>11</v>
      </c>
      <c r="K23" s="187">
        <v>486.154</v>
      </c>
      <c r="L23" s="187">
        <v>104.3</v>
      </c>
      <c r="M23" s="764">
        <v>100.4</v>
      </c>
      <c r="P23" s="128"/>
    </row>
    <row r="24" spans="1:16" s="123" customFormat="1" ht="15.95" customHeight="1">
      <c r="A24" s="760"/>
      <c r="B24" s="772" t="s">
        <v>77</v>
      </c>
      <c r="C24" s="773" t="s">
        <v>17</v>
      </c>
      <c r="D24" s="767">
        <v>377.57100000000003</v>
      </c>
      <c r="E24" s="187">
        <v>82.676000000000002</v>
      </c>
      <c r="F24" s="187">
        <v>84.709016393442624</v>
      </c>
      <c r="G24" s="763">
        <v>100.02419667053812</v>
      </c>
      <c r="H24" s="187">
        <v>5.6</v>
      </c>
      <c r="I24" s="770">
        <v>10117</v>
      </c>
      <c r="J24" s="770">
        <v>10</v>
      </c>
      <c r="K24" s="187">
        <v>486.11799999999999</v>
      </c>
      <c r="L24" s="187">
        <v>104.4</v>
      </c>
      <c r="M24" s="764">
        <v>100</v>
      </c>
      <c r="O24" s="128"/>
    </row>
    <row r="25" spans="1:16" s="123" customFormat="1" ht="15.95" customHeight="1">
      <c r="A25" s="760"/>
      <c r="B25" s="772" t="s">
        <v>78</v>
      </c>
      <c r="C25" s="773" t="s">
        <v>17</v>
      </c>
      <c r="D25" s="767">
        <v>377.822</v>
      </c>
      <c r="E25" s="187">
        <v>81.863</v>
      </c>
      <c r="F25" s="187">
        <v>85.185223725286164</v>
      </c>
      <c r="G25" s="763">
        <v>99.016643282210069</v>
      </c>
      <c r="H25" s="187">
        <v>5.5</v>
      </c>
      <c r="I25" s="770">
        <v>10769</v>
      </c>
      <c r="J25" s="770">
        <v>10</v>
      </c>
      <c r="K25" s="187">
        <v>485.7</v>
      </c>
      <c r="L25" s="187">
        <v>104.4</v>
      </c>
      <c r="M25" s="774">
        <v>99.9</v>
      </c>
      <c r="O25" s="226"/>
    </row>
    <row r="26" spans="1:16" s="123" customFormat="1" ht="15.95" customHeight="1">
      <c r="A26" s="760"/>
      <c r="B26" s="772" t="s">
        <v>79</v>
      </c>
      <c r="C26" s="773" t="s">
        <v>17</v>
      </c>
      <c r="D26" s="767">
        <v>378.63099999999997</v>
      </c>
      <c r="E26" s="187">
        <v>78.599999999999994</v>
      </c>
      <c r="F26" s="187">
        <v>83.04</v>
      </c>
      <c r="G26" s="763">
        <v>96.03</v>
      </c>
      <c r="H26" s="187">
        <v>5.3</v>
      </c>
      <c r="I26" s="770">
        <v>10870</v>
      </c>
      <c r="J26" s="770">
        <v>10</v>
      </c>
      <c r="K26" s="187">
        <v>485.4</v>
      </c>
      <c r="L26" s="187">
        <v>104.3</v>
      </c>
      <c r="M26" s="774">
        <v>99.9</v>
      </c>
      <c r="O26" s="226"/>
    </row>
    <row r="27" spans="1:16" s="123" customFormat="1" ht="15.95" customHeight="1">
      <c r="A27" s="760"/>
      <c r="B27" s="772" t="s">
        <v>80</v>
      </c>
      <c r="C27" s="773" t="s">
        <v>17</v>
      </c>
      <c r="D27" s="767">
        <v>379.29300000000001</v>
      </c>
      <c r="E27" s="187">
        <v>78.41</v>
      </c>
      <c r="F27" s="767">
        <v>82.520338037655634</v>
      </c>
      <c r="G27" s="769">
        <v>99.734160953459082</v>
      </c>
      <c r="H27" s="187">
        <v>5.3</v>
      </c>
      <c r="I27" s="770">
        <v>8790</v>
      </c>
      <c r="J27" s="770">
        <v>10</v>
      </c>
      <c r="K27" s="187">
        <v>485.26499999999999</v>
      </c>
      <c r="L27" s="187">
        <v>104</v>
      </c>
      <c r="M27" s="774">
        <v>100</v>
      </c>
      <c r="O27" s="226"/>
    </row>
    <row r="28" spans="1:16" s="123" customFormat="1" ht="15.95" customHeight="1">
      <c r="A28" s="760"/>
      <c r="B28" s="772" t="s">
        <v>81</v>
      </c>
      <c r="C28" s="818">
        <v>3391.4</v>
      </c>
      <c r="D28" s="767">
        <v>380</v>
      </c>
      <c r="E28" s="187">
        <v>79.430000000000007</v>
      </c>
      <c r="F28" s="187">
        <v>82.284447483191926</v>
      </c>
      <c r="G28" s="763">
        <v>101.30085448284657</v>
      </c>
      <c r="H28" s="187">
        <v>5.4</v>
      </c>
      <c r="I28" s="770">
        <v>6873</v>
      </c>
      <c r="J28" s="770">
        <v>16</v>
      </c>
      <c r="K28" s="187">
        <v>485.8</v>
      </c>
      <c r="L28" s="187">
        <v>104.3</v>
      </c>
      <c r="M28" s="774">
        <v>100.1</v>
      </c>
      <c r="O28" s="226"/>
    </row>
    <row r="29" spans="1:16" s="123" customFormat="1" ht="9" customHeight="1">
      <c r="A29" s="760"/>
      <c r="B29" s="772"/>
      <c r="C29" s="773"/>
      <c r="D29" s="767"/>
      <c r="E29" s="187"/>
      <c r="F29" s="187"/>
      <c r="G29" s="763"/>
      <c r="H29" s="187"/>
      <c r="I29" s="770"/>
      <c r="J29" s="770"/>
      <c r="K29" s="187"/>
      <c r="L29" s="187"/>
      <c r="M29" s="764"/>
      <c r="O29" s="226"/>
    </row>
    <row r="30" spans="1:16" s="123" customFormat="1" ht="15.95" customHeight="1">
      <c r="A30" s="760">
        <v>2018</v>
      </c>
      <c r="B30" s="772" t="s">
        <v>82</v>
      </c>
      <c r="C30" s="773" t="s">
        <v>17</v>
      </c>
      <c r="D30" s="767">
        <v>380.3</v>
      </c>
      <c r="E30" s="187">
        <v>83.1</v>
      </c>
      <c r="F30" s="187">
        <v>82.4</v>
      </c>
      <c r="G30" s="763">
        <v>104.6</v>
      </c>
      <c r="H30" s="187">
        <v>5.6</v>
      </c>
      <c r="I30" s="770">
        <v>9018</v>
      </c>
      <c r="J30" s="770">
        <v>11</v>
      </c>
      <c r="K30" s="187">
        <v>498.9</v>
      </c>
      <c r="L30" s="187">
        <v>104.2</v>
      </c>
      <c r="M30" s="764">
        <v>102.7</v>
      </c>
      <c r="O30" s="226"/>
    </row>
    <row r="31" spans="1:16" s="123" customFormat="1" ht="15.95" customHeight="1">
      <c r="A31" s="760"/>
      <c r="B31" s="772" t="s">
        <v>83</v>
      </c>
      <c r="C31" s="773" t="s">
        <v>17</v>
      </c>
      <c r="D31" s="767">
        <v>380.9</v>
      </c>
      <c r="E31" s="187">
        <v>82.6</v>
      </c>
      <c r="F31" s="187">
        <v>82.3</v>
      </c>
      <c r="G31" s="763">
        <v>99.4</v>
      </c>
      <c r="H31" s="187">
        <v>5.5</v>
      </c>
      <c r="I31" s="770">
        <v>9574</v>
      </c>
      <c r="J31" s="770">
        <v>10</v>
      </c>
      <c r="K31" s="187">
        <v>498.6</v>
      </c>
      <c r="L31" s="187">
        <v>103.5</v>
      </c>
      <c r="M31" s="764">
        <v>99.9</v>
      </c>
      <c r="O31" s="226"/>
    </row>
    <row r="32" spans="1:16" s="123" customFormat="1" ht="15.95" customHeight="1">
      <c r="A32" s="760"/>
      <c r="B32" s="772" t="s">
        <v>72</v>
      </c>
      <c r="C32" s="773" t="s">
        <v>17</v>
      </c>
      <c r="D32" s="767">
        <v>381.9</v>
      </c>
      <c r="E32" s="187">
        <v>80.400000000000006</v>
      </c>
      <c r="F32" s="187">
        <v>83.9</v>
      </c>
      <c r="G32" s="763">
        <v>97.3</v>
      </c>
      <c r="H32" s="187">
        <v>5.4</v>
      </c>
      <c r="I32" s="770">
        <v>11948</v>
      </c>
      <c r="J32" s="770">
        <v>10</v>
      </c>
      <c r="K32" s="187">
        <v>499.5</v>
      </c>
      <c r="L32" s="187">
        <v>103.5</v>
      </c>
      <c r="M32" s="764">
        <v>100.2</v>
      </c>
      <c r="O32" s="226"/>
    </row>
    <row r="33" spans="1:27" s="123" customFormat="1" ht="15.95" customHeight="1">
      <c r="A33" s="760"/>
      <c r="B33" s="772" t="s">
        <v>73</v>
      </c>
      <c r="C33" s="773" t="s">
        <v>17</v>
      </c>
      <c r="D33" s="767">
        <v>383.19200000000001</v>
      </c>
      <c r="E33" s="187">
        <v>76.5</v>
      </c>
      <c r="F33" s="187">
        <v>84.5</v>
      </c>
      <c r="G33" s="763">
        <v>95.2</v>
      </c>
      <c r="H33" s="187">
        <v>5.0999999999999996</v>
      </c>
      <c r="I33" s="770">
        <v>10557</v>
      </c>
      <c r="J33" s="770">
        <v>8</v>
      </c>
      <c r="K33" s="187">
        <v>500.2</v>
      </c>
      <c r="L33" s="187">
        <v>103.5</v>
      </c>
      <c r="M33" s="764">
        <v>100.1</v>
      </c>
      <c r="O33" s="226"/>
    </row>
    <row r="34" spans="1:27" s="123" customFormat="1" ht="15.95" customHeight="1">
      <c r="A34" s="760"/>
      <c r="B34" s="772" t="s">
        <v>74</v>
      </c>
      <c r="C34" s="773" t="s">
        <v>17</v>
      </c>
      <c r="D34" s="767">
        <v>385.33199999999999</v>
      </c>
      <c r="E34" s="187">
        <v>73.2</v>
      </c>
      <c r="F34" s="187">
        <v>84.4</v>
      </c>
      <c r="G34" s="763">
        <v>95.7</v>
      </c>
      <c r="H34" s="187">
        <v>4.9000000000000004</v>
      </c>
      <c r="I34" s="770">
        <v>9417</v>
      </c>
      <c r="J34" s="770">
        <v>9</v>
      </c>
      <c r="K34" s="187">
        <v>500.4</v>
      </c>
      <c r="L34" s="187">
        <v>103.5</v>
      </c>
      <c r="M34" s="764">
        <v>100</v>
      </c>
      <c r="O34" s="226"/>
    </row>
    <row r="35" spans="1:27" s="123" customFormat="1" ht="15.95" customHeight="1">
      <c r="A35" s="760"/>
      <c r="B35" s="772" t="s">
        <v>75</v>
      </c>
      <c r="C35" s="773" t="s">
        <v>17</v>
      </c>
      <c r="D35" s="767">
        <v>387.1</v>
      </c>
      <c r="E35" s="187">
        <v>71.099999999999994</v>
      </c>
      <c r="F35" s="187">
        <v>85.3</v>
      </c>
      <c r="G35" s="763">
        <v>97.1</v>
      </c>
      <c r="H35" s="187">
        <v>4.8</v>
      </c>
      <c r="I35" s="770">
        <v>8602</v>
      </c>
      <c r="J35" s="770">
        <v>9</v>
      </c>
      <c r="K35" s="187">
        <v>501.8</v>
      </c>
      <c r="L35" s="187">
        <v>103.6</v>
      </c>
      <c r="M35" s="764">
        <v>100.3</v>
      </c>
      <c r="O35" s="226"/>
    </row>
    <row r="36" spans="1:27" s="125" customFormat="1" ht="30" customHeight="1">
      <c r="A36" s="1616" t="s">
        <v>707</v>
      </c>
      <c r="B36" s="1617"/>
      <c r="C36" s="1617"/>
      <c r="D36" s="1617"/>
      <c r="E36" s="1617"/>
      <c r="F36" s="1617"/>
      <c r="G36" s="1617"/>
      <c r="H36" s="1617"/>
      <c r="I36" s="1617"/>
      <c r="J36" s="1617"/>
      <c r="K36" s="1617"/>
      <c r="L36" s="1617"/>
      <c r="M36" s="1617"/>
      <c r="N36" s="124"/>
      <c r="O36" s="338"/>
      <c r="P36" s="124"/>
      <c r="Q36" s="124"/>
      <c r="R36" s="124"/>
      <c r="S36" s="124"/>
      <c r="T36" s="124"/>
      <c r="U36" s="124"/>
      <c r="V36" s="124"/>
      <c r="W36" s="124"/>
      <c r="X36" s="124"/>
      <c r="Y36" s="124"/>
      <c r="Z36" s="124"/>
      <c r="AA36" s="124"/>
    </row>
    <row r="37" spans="1:27" s="1571" customFormat="1" ht="15" customHeight="1">
      <c r="A37" s="1606" t="s">
        <v>491</v>
      </c>
      <c r="B37" s="1606"/>
      <c r="C37" s="1606"/>
      <c r="D37" s="1606"/>
      <c r="E37" s="1606"/>
      <c r="F37" s="1606"/>
      <c r="G37" s="1606"/>
      <c r="H37" s="1606"/>
      <c r="I37" s="1606"/>
      <c r="J37" s="1606"/>
      <c r="K37" s="1606"/>
      <c r="L37" s="1606"/>
      <c r="M37" s="1606"/>
      <c r="N37" s="1572"/>
      <c r="O37" s="1572"/>
      <c r="P37" s="1572"/>
      <c r="Q37" s="1572"/>
      <c r="R37" s="1572"/>
      <c r="S37" s="1572"/>
      <c r="T37" s="1572"/>
      <c r="U37" s="1572"/>
      <c r="V37" s="1572"/>
      <c r="W37" s="1572"/>
      <c r="X37" s="1572"/>
      <c r="Y37" s="1572"/>
      <c r="Z37" s="1572"/>
      <c r="AA37" s="1572"/>
    </row>
    <row r="38" spans="1:27" ht="12.75" customHeight="1">
      <c r="A38" s="1604"/>
      <c r="B38" s="1605"/>
      <c r="C38" s="1605"/>
      <c r="D38" s="1605"/>
      <c r="E38" s="1605"/>
      <c r="F38" s="1605"/>
      <c r="G38" s="1605"/>
      <c r="H38" s="1605"/>
      <c r="I38" s="1605"/>
      <c r="J38" s="1605"/>
      <c r="K38" s="1605"/>
      <c r="L38" s="1605"/>
      <c r="M38" s="1605"/>
      <c r="N38" s="78"/>
      <c r="O38" s="78"/>
      <c r="P38" s="78"/>
      <c r="Q38" s="78"/>
      <c r="R38" s="78"/>
      <c r="S38" s="78"/>
      <c r="T38" s="78"/>
      <c r="U38" s="78"/>
      <c r="V38" s="78"/>
      <c r="W38" s="78"/>
      <c r="X38" s="78"/>
      <c r="Y38" s="78"/>
      <c r="Z38" s="78"/>
      <c r="AA38" s="78"/>
    </row>
    <row r="40" spans="1:27">
      <c r="F40" s="226"/>
      <c r="K40" s="79"/>
      <c r="L40" s="79"/>
      <c r="M40" s="79"/>
    </row>
    <row r="41" spans="1:27">
      <c r="F41" s="226"/>
      <c r="K41" s="79"/>
      <c r="L41" s="79"/>
      <c r="M41" s="79"/>
    </row>
    <row r="42" spans="1:27">
      <c r="F42" s="226"/>
      <c r="K42" s="79"/>
      <c r="L42" s="79"/>
      <c r="M42" s="79"/>
    </row>
    <row r="43" spans="1:27">
      <c r="F43" s="226"/>
      <c r="K43" s="79"/>
      <c r="L43" s="79"/>
      <c r="M43" s="79"/>
    </row>
    <row r="44" spans="1:27">
      <c r="F44" s="331"/>
      <c r="K44" s="79"/>
      <c r="L44" s="79"/>
      <c r="M44" s="79"/>
    </row>
    <row r="45" spans="1:27">
      <c r="F45" s="226"/>
      <c r="K45" s="79"/>
      <c r="L45" s="79"/>
      <c r="M45" s="79"/>
    </row>
    <row r="46" spans="1:27">
      <c r="F46" s="226"/>
      <c r="K46" s="79"/>
      <c r="L46" s="79"/>
      <c r="M46" s="79"/>
    </row>
    <row r="47" spans="1:27">
      <c r="F47" s="226"/>
      <c r="K47" s="79"/>
      <c r="L47" s="79"/>
      <c r="M47" s="79"/>
    </row>
    <row r="48" spans="1:27">
      <c r="F48" s="226"/>
    </row>
    <row r="49" spans="6:6">
      <c r="F49" s="226"/>
    </row>
    <row r="50" spans="6:6">
      <c r="F50" s="226"/>
    </row>
    <row r="51" spans="6:6">
      <c r="F51" s="226"/>
    </row>
    <row r="52" spans="6:6">
      <c r="F52" s="20"/>
    </row>
  </sheetData>
  <mergeCells count="22">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 ref="A38:M38"/>
    <mergeCell ref="A37:M37"/>
    <mergeCell ref="K14:K16"/>
    <mergeCell ref="L14:L16"/>
    <mergeCell ref="M14:M16"/>
    <mergeCell ref="A36:M3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80" zoomScaleNormal="80" workbookViewId="0">
      <selection activeCell="A29" sqref="A29:XFD29"/>
    </sheetView>
  </sheetViews>
  <sheetFormatPr defaultRowHeight="14.25"/>
  <cols>
    <col min="1" max="1" width="9.125" style="4" customWidth="1"/>
    <col min="2" max="2" width="12.625" style="4" customWidth="1"/>
    <col min="3" max="3" width="7.875" style="4" customWidth="1"/>
    <col min="4" max="12" width="9.125" style="4" customWidth="1"/>
    <col min="13" max="13" width="13.625" style="4" customWidth="1"/>
  </cols>
  <sheetData>
    <row r="1" spans="1:13" ht="15" customHeight="1">
      <c r="A1" s="1642" t="s">
        <v>703</v>
      </c>
      <c r="B1" s="1642"/>
      <c r="C1" s="1642"/>
      <c r="D1" s="1642"/>
      <c r="E1" s="525"/>
      <c r="H1" s="9"/>
      <c r="I1" s="9"/>
      <c r="J1" s="9"/>
      <c r="K1" s="9"/>
      <c r="L1" s="1694" t="s">
        <v>32</v>
      </c>
      <c r="M1" s="1694"/>
    </row>
    <row r="2" spans="1:13" s="1339" customFormat="1" ht="15" customHeight="1">
      <c r="A2" s="1797" t="s">
        <v>1239</v>
      </c>
      <c r="B2" s="1797"/>
      <c r="C2" s="1797"/>
      <c r="D2" s="1797"/>
      <c r="E2" s="1917"/>
      <c r="F2" s="1342"/>
      <c r="G2" s="1342"/>
      <c r="H2" s="1351"/>
      <c r="I2" s="1351"/>
      <c r="J2" s="1351"/>
      <c r="K2" s="1351"/>
      <c r="L2" s="1619" t="s">
        <v>298</v>
      </c>
      <c r="M2" s="1619"/>
    </row>
    <row r="3" spans="1:13" ht="19.899999999999999" customHeight="1">
      <c r="A3" s="1625" t="s">
        <v>1240</v>
      </c>
      <c r="B3" s="1628"/>
      <c r="C3" s="1900" t="s">
        <v>2</v>
      </c>
      <c r="D3" s="1901"/>
      <c r="E3" s="1901"/>
      <c r="F3" s="1911"/>
      <c r="G3" s="1900" t="s">
        <v>3</v>
      </c>
      <c r="H3" s="1901"/>
      <c r="I3" s="1901"/>
      <c r="J3" s="1901"/>
      <c r="K3" s="1901"/>
      <c r="L3" s="1901"/>
      <c r="M3" s="1901"/>
    </row>
    <row r="4" spans="1:13" ht="19.899999999999999" customHeight="1">
      <c r="A4" s="1626"/>
      <c r="B4" s="1629"/>
      <c r="C4" s="1914" t="s">
        <v>4</v>
      </c>
      <c r="D4" s="1915"/>
      <c r="E4" s="1915"/>
      <c r="F4" s="1916"/>
      <c r="G4" s="1902" t="s">
        <v>5</v>
      </c>
      <c r="H4" s="1903"/>
      <c r="I4" s="1903"/>
      <c r="J4" s="1903"/>
      <c r="K4" s="1903"/>
      <c r="L4" s="1903"/>
      <c r="M4" s="1903"/>
    </row>
    <row r="5" spans="1:13" ht="19.899999999999999" customHeight="1">
      <c r="A5" s="1626"/>
      <c r="B5" s="1629"/>
      <c r="C5" s="1702" t="s">
        <v>1241</v>
      </c>
      <c r="D5" s="1912" t="s">
        <v>888</v>
      </c>
      <c r="E5" s="1701"/>
      <c r="F5" s="1913"/>
      <c r="G5" s="1644" t="s">
        <v>1245</v>
      </c>
      <c r="H5" s="1908" t="s">
        <v>1252</v>
      </c>
      <c r="I5" s="1909"/>
      <c r="J5" s="1909"/>
      <c r="K5" s="1909"/>
      <c r="L5" s="1909"/>
      <c r="M5" s="1909"/>
    </row>
    <row r="6" spans="1:13" ht="12.75" customHeight="1">
      <c r="A6" s="1626"/>
      <c r="B6" s="1629"/>
      <c r="C6" s="1703"/>
      <c r="D6" s="1664" t="s">
        <v>1242</v>
      </c>
      <c r="E6" s="1643" t="s">
        <v>1243</v>
      </c>
      <c r="F6" s="1664" t="s">
        <v>1244</v>
      </c>
      <c r="G6" s="1644"/>
      <c r="H6" s="1644" t="s">
        <v>1246</v>
      </c>
      <c r="I6" s="1644" t="s">
        <v>1247</v>
      </c>
      <c r="J6" s="1644" t="s">
        <v>1248</v>
      </c>
      <c r="K6" s="1644" t="s">
        <v>1251</v>
      </c>
      <c r="L6" s="1910" t="s">
        <v>1249</v>
      </c>
      <c r="M6" s="1622" t="s">
        <v>1250</v>
      </c>
    </row>
    <row r="7" spans="1:13" ht="12.75" customHeight="1">
      <c r="A7" s="1626"/>
      <c r="B7" s="1629"/>
      <c r="C7" s="1703"/>
      <c r="D7" s="1665"/>
      <c r="E7" s="1644"/>
      <c r="F7" s="1665"/>
      <c r="G7" s="1644"/>
      <c r="H7" s="1644"/>
      <c r="I7" s="1644"/>
      <c r="J7" s="1644"/>
      <c r="K7" s="1644"/>
      <c r="L7" s="1910"/>
      <c r="M7" s="1622"/>
    </row>
    <row r="8" spans="1:13" ht="12.75" customHeight="1">
      <c r="A8" s="1626"/>
      <c r="B8" s="1629"/>
      <c r="C8" s="1703"/>
      <c r="D8" s="1665"/>
      <c r="E8" s="1644"/>
      <c r="F8" s="1665"/>
      <c r="G8" s="1644"/>
      <c r="H8" s="1644"/>
      <c r="I8" s="1644"/>
      <c r="J8" s="1644"/>
      <c r="K8" s="1644"/>
      <c r="L8" s="1910"/>
      <c r="M8" s="1622"/>
    </row>
    <row r="9" spans="1:13" ht="12.75" customHeight="1">
      <c r="A9" s="1626"/>
      <c r="B9" s="1629"/>
      <c r="C9" s="1703"/>
      <c r="D9" s="1665"/>
      <c r="E9" s="1644"/>
      <c r="F9" s="1665"/>
      <c r="G9" s="1644"/>
      <c r="H9" s="1644"/>
      <c r="I9" s="1644"/>
      <c r="J9" s="1644"/>
      <c r="K9" s="1644"/>
      <c r="L9" s="1910"/>
      <c r="M9" s="1622"/>
    </row>
    <row r="10" spans="1:13" ht="12.75" customHeight="1">
      <c r="A10" s="1626"/>
      <c r="B10" s="1629"/>
      <c r="C10" s="1703"/>
      <c r="D10" s="1665"/>
      <c r="E10" s="1644"/>
      <c r="F10" s="1665"/>
      <c r="G10" s="1644"/>
      <c r="H10" s="1644"/>
      <c r="I10" s="1644"/>
      <c r="J10" s="1644"/>
      <c r="K10" s="1644"/>
      <c r="L10" s="1910"/>
      <c r="M10" s="1622"/>
    </row>
    <row r="11" spans="1:13" ht="12.75" customHeight="1">
      <c r="A11" s="1626"/>
      <c r="B11" s="1629"/>
      <c r="C11" s="1703"/>
      <c r="D11" s="1665"/>
      <c r="E11" s="1644"/>
      <c r="F11" s="1665"/>
      <c r="G11" s="1644"/>
      <c r="H11" s="1644"/>
      <c r="I11" s="1644"/>
      <c r="J11" s="1644"/>
      <c r="K11" s="1644"/>
      <c r="L11" s="1910"/>
      <c r="M11" s="1622"/>
    </row>
    <row r="12" spans="1:13" ht="12.75" customHeight="1">
      <c r="A12" s="1626"/>
      <c r="B12" s="1629"/>
      <c r="C12" s="1703"/>
      <c r="D12" s="1665"/>
      <c r="E12" s="1644"/>
      <c r="F12" s="1665"/>
      <c r="G12" s="1644"/>
      <c r="H12" s="1644"/>
      <c r="I12" s="1644"/>
      <c r="J12" s="1644"/>
      <c r="K12" s="1644"/>
      <c r="L12" s="1910"/>
      <c r="M12" s="1622"/>
    </row>
    <row r="13" spans="1:13" ht="12.75" customHeight="1">
      <c r="A13" s="1626"/>
      <c r="B13" s="1629"/>
      <c r="C13" s="1703"/>
      <c r="D13" s="1665"/>
      <c r="E13" s="1644"/>
      <c r="F13" s="1665"/>
      <c r="G13" s="1644"/>
      <c r="H13" s="1644"/>
      <c r="I13" s="1644"/>
      <c r="J13" s="1644"/>
      <c r="K13" s="1644"/>
      <c r="L13" s="1910"/>
      <c r="M13" s="1622"/>
    </row>
    <row r="14" spans="1:13" ht="12.75" customHeight="1">
      <c r="A14" s="1626"/>
      <c r="B14" s="1629"/>
      <c r="C14" s="1703"/>
      <c r="D14" s="1665"/>
      <c r="E14" s="1644"/>
      <c r="F14" s="1665"/>
      <c r="G14" s="1644"/>
      <c r="H14" s="1644"/>
      <c r="I14" s="1644"/>
      <c r="J14" s="1644"/>
      <c r="K14" s="1644"/>
      <c r="L14" s="1910"/>
      <c r="M14" s="1622"/>
    </row>
    <row r="15" spans="1:13" ht="12.75" customHeight="1">
      <c r="A15" s="1626"/>
      <c r="B15" s="1629"/>
      <c r="C15" s="1703"/>
      <c r="D15" s="1665"/>
      <c r="E15" s="1644"/>
      <c r="F15" s="1665"/>
      <c r="G15" s="1644"/>
      <c r="H15" s="1644"/>
      <c r="I15" s="1644"/>
      <c r="J15" s="1644"/>
      <c r="K15" s="1644"/>
      <c r="L15" s="1910"/>
      <c r="M15" s="1622"/>
    </row>
    <row r="16" spans="1:13" ht="12.75" customHeight="1">
      <c r="A16" s="1626"/>
      <c r="B16" s="1629"/>
      <c r="C16" s="1703"/>
      <c r="D16" s="1665"/>
      <c r="E16" s="1644"/>
      <c r="F16" s="1665"/>
      <c r="G16" s="1644"/>
      <c r="H16" s="1644"/>
      <c r="I16" s="1644"/>
      <c r="J16" s="1644"/>
      <c r="K16" s="1644"/>
      <c r="L16" s="1910"/>
      <c r="M16" s="1622"/>
    </row>
    <row r="17" spans="1:14" ht="15.75" customHeight="1">
      <c r="A17" s="1626"/>
      <c r="B17" s="1629"/>
      <c r="C17" s="1703"/>
      <c r="D17" s="1665"/>
      <c r="E17" s="1644"/>
      <c r="F17" s="1665"/>
      <c r="G17" s="1644"/>
      <c r="H17" s="1645"/>
      <c r="I17" s="1645"/>
      <c r="J17" s="1644"/>
      <c r="K17" s="1644"/>
      <c r="L17" s="1910"/>
      <c r="M17" s="1622"/>
    </row>
    <row r="18" spans="1:14" ht="19.899999999999999" customHeight="1">
      <c r="A18" s="1627"/>
      <c r="B18" s="1662"/>
      <c r="C18" s="1904" t="s">
        <v>889</v>
      </c>
      <c r="D18" s="1905"/>
      <c r="E18" s="1905"/>
      <c r="F18" s="1906"/>
      <c r="G18" s="1907" t="s">
        <v>890</v>
      </c>
      <c r="H18" s="1905"/>
      <c r="I18" s="1905"/>
      <c r="J18" s="1905"/>
      <c r="K18" s="1905"/>
      <c r="L18" s="1905"/>
      <c r="M18" s="1905"/>
    </row>
    <row r="19" spans="1:14" s="136" customFormat="1" ht="25.15" customHeight="1">
      <c r="A19" s="775">
        <v>2017</v>
      </c>
      <c r="B19" s="817" t="s">
        <v>669</v>
      </c>
      <c r="C19" s="193">
        <v>58</v>
      </c>
      <c r="D19" s="193">
        <v>26</v>
      </c>
      <c r="E19" s="193">
        <v>24</v>
      </c>
      <c r="F19" s="193">
        <v>35</v>
      </c>
      <c r="G19" s="316">
        <v>3.9</v>
      </c>
      <c r="H19" s="316">
        <v>4</v>
      </c>
      <c r="I19" s="316">
        <v>3.9</v>
      </c>
      <c r="J19" s="316">
        <v>3.4</v>
      </c>
      <c r="K19" s="316">
        <v>4.5999999999999996</v>
      </c>
      <c r="L19" s="316">
        <v>19.600000000000001</v>
      </c>
      <c r="M19" s="386">
        <v>5.8</v>
      </c>
    </row>
    <row r="20" spans="1:14" s="136" customFormat="1" ht="25.15" customHeight="1">
      <c r="A20" s="775"/>
      <c r="B20" s="817" t="s">
        <v>700</v>
      </c>
      <c r="C20" s="193">
        <v>59</v>
      </c>
      <c r="D20" s="193">
        <v>27</v>
      </c>
      <c r="E20" s="193">
        <v>30</v>
      </c>
      <c r="F20" s="193">
        <v>30</v>
      </c>
      <c r="G20" s="316">
        <v>4</v>
      </c>
      <c r="H20" s="316">
        <v>3.9</v>
      </c>
      <c r="I20" s="316">
        <v>4</v>
      </c>
      <c r="J20" s="316">
        <v>4.0999999999999996</v>
      </c>
      <c r="K20" s="316">
        <v>3.9</v>
      </c>
      <c r="L20" s="316">
        <v>14.2</v>
      </c>
      <c r="M20" s="386">
        <v>6.1</v>
      </c>
    </row>
    <row r="21" spans="1:14" s="136" customFormat="1" ht="25.15" customHeight="1">
      <c r="A21" s="775"/>
      <c r="B21" s="817" t="s">
        <v>701</v>
      </c>
      <c r="C21" s="193">
        <v>56</v>
      </c>
      <c r="D21" s="193">
        <v>17</v>
      </c>
      <c r="E21" s="193">
        <v>34</v>
      </c>
      <c r="F21" s="193">
        <v>22</v>
      </c>
      <c r="G21" s="316">
        <v>3.8</v>
      </c>
      <c r="H21" s="316">
        <v>4.8</v>
      </c>
      <c r="I21" s="316">
        <v>2.5</v>
      </c>
      <c r="J21" s="316">
        <v>4.5999999999999996</v>
      </c>
      <c r="K21" s="316">
        <v>3</v>
      </c>
      <c r="L21" s="316">
        <v>10.9</v>
      </c>
      <c r="M21" s="386">
        <v>5.5813953488372094</v>
      </c>
      <c r="N21" s="635"/>
    </row>
    <row r="22" spans="1:14" s="136" customFormat="1" ht="25.15" customHeight="1">
      <c r="A22" s="775"/>
      <c r="B22" s="817" t="s">
        <v>699</v>
      </c>
      <c r="C22" s="193">
        <v>75</v>
      </c>
      <c r="D22" s="193">
        <v>21</v>
      </c>
      <c r="E22" s="193">
        <v>26</v>
      </c>
      <c r="F22" s="193">
        <v>49</v>
      </c>
      <c r="G22" s="316">
        <v>5</v>
      </c>
      <c r="H22" s="316">
        <v>6.4</v>
      </c>
      <c r="I22" s="316">
        <v>3.2</v>
      </c>
      <c r="J22" s="316">
        <v>3.5</v>
      </c>
      <c r="K22" s="316">
        <v>6.4</v>
      </c>
      <c r="L22" s="316">
        <v>20.5</v>
      </c>
      <c r="M22" s="386">
        <v>7.6</v>
      </c>
      <c r="N22" s="635"/>
    </row>
    <row r="23" spans="1:14" s="136" customFormat="1" ht="25.15" customHeight="1">
      <c r="A23" s="775"/>
      <c r="B23" s="817"/>
      <c r="C23" s="193"/>
      <c r="D23" s="193"/>
      <c r="E23" s="193"/>
      <c r="F23" s="193"/>
      <c r="G23" s="316"/>
      <c r="H23" s="316"/>
      <c r="I23" s="316"/>
      <c r="J23" s="316"/>
      <c r="K23" s="316"/>
      <c r="L23" s="316"/>
      <c r="M23" s="386"/>
      <c r="N23" s="635"/>
    </row>
    <row r="24" spans="1:14" s="136" customFormat="1" ht="25.15" customHeight="1">
      <c r="A24" s="775">
        <v>2018</v>
      </c>
      <c r="B24" s="817" t="s">
        <v>669</v>
      </c>
      <c r="C24" s="193">
        <v>46</v>
      </c>
      <c r="D24" s="193">
        <v>28</v>
      </c>
      <c r="E24" s="193">
        <v>18</v>
      </c>
      <c r="F24" s="193">
        <v>28</v>
      </c>
      <c r="G24" s="316">
        <v>3.1</v>
      </c>
      <c r="H24" s="316">
        <v>2.2000000000000002</v>
      </c>
      <c r="I24" s="316">
        <v>4.2</v>
      </c>
      <c r="J24" s="316">
        <v>2.5</v>
      </c>
      <c r="K24" s="316">
        <v>3.7</v>
      </c>
      <c r="L24" s="316">
        <v>8.6999999999999993</v>
      </c>
      <c r="M24" s="386">
        <v>3.8</v>
      </c>
      <c r="N24" s="635"/>
    </row>
    <row r="25" spans="1:14" s="136" customFormat="1" ht="25.15" customHeight="1">
      <c r="A25" s="775"/>
      <c r="B25" s="817" t="s">
        <v>700</v>
      </c>
      <c r="C25" s="193">
        <v>30</v>
      </c>
      <c r="D25" s="193">
        <v>8</v>
      </c>
      <c r="E25" s="193">
        <v>23</v>
      </c>
      <c r="F25" s="193">
        <v>7</v>
      </c>
      <c r="G25" s="316">
        <v>2</v>
      </c>
      <c r="H25" s="316">
        <v>2.7</v>
      </c>
      <c r="I25" s="316">
        <v>1.2</v>
      </c>
      <c r="J25" s="316">
        <v>3.1</v>
      </c>
      <c r="K25" s="316">
        <v>0.9</v>
      </c>
      <c r="L25" s="316">
        <v>3.6</v>
      </c>
      <c r="M25" s="386">
        <v>2.1</v>
      </c>
      <c r="N25" s="635"/>
    </row>
    <row r="26" spans="1:14" s="137" customFormat="1" ht="24.95" customHeight="1">
      <c r="A26" s="823"/>
      <c r="B26" s="876" t="s">
        <v>603</v>
      </c>
      <c r="C26" s="389">
        <f>C25/C20*100</f>
        <v>50.847457627118644</v>
      </c>
      <c r="D26" s="389">
        <f>D25/D20*100</f>
        <v>29.629629629629626</v>
      </c>
      <c r="E26" s="389">
        <f>E25/E20*100</f>
        <v>76.666666666666671</v>
      </c>
      <c r="F26" s="389">
        <f>F25/F20*100</f>
        <v>23.333333333333332</v>
      </c>
      <c r="G26" s="389" t="s">
        <v>16</v>
      </c>
      <c r="H26" s="389" t="s">
        <v>16</v>
      </c>
      <c r="I26" s="389" t="s">
        <v>16</v>
      </c>
      <c r="J26" s="389" t="s">
        <v>16</v>
      </c>
      <c r="K26" s="389" t="s">
        <v>16</v>
      </c>
      <c r="L26" s="389" t="s">
        <v>16</v>
      </c>
      <c r="M26" s="390" t="s">
        <v>16</v>
      </c>
      <c r="N26" s="636"/>
    </row>
    <row r="27" spans="1:14" s="1129" customFormat="1" ht="24.95" customHeight="1">
      <c r="A27" s="1127"/>
      <c r="B27" s="877" t="s">
        <v>608</v>
      </c>
      <c r="C27" s="878">
        <f>C25/C24*100</f>
        <v>65.217391304347828</v>
      </c>
      <c r="D27" s="878">
        <f>D25/D24*100</f>
        <v>28.571428571428569</v>
      </c>
      <c r="E27" s="878">
        <f>E25/E24*100</f>
        <v>127.77777777777777</v>
      </c>
      <c r="F27" s="878">
        <f>F25/F24*100</f>
        <v>25</v>
      </c>
      <c r="G27" s="878" t="s">
        <v>16</v>
      </c>
      <c r="H27" s="878" t="s">
        <v>16</v>
      </c>
      <c r="I27" s="878" t="s">
        <v>16</v>
      </c>
      <c r="J27" s="878" t="s">
        <v>16</v>
      </c>
      <c r="K27" s="878" t="s">
        <v>16</v>
      </c>
      <c r="L27" s="878" t="s">
        <v>16</v>
      </c>
      <c r="M27" s="637" t="s">
        <v>16</v>
      </c>
      <c r="N27" s="1133"/>
    </row>
    <row r="28" spans="1:14" s="376" customFormat="1" ht="19.899999999999999" customHeight="1">
      <c r="A28" s="1616" t="s">
        <v>732</v>
      </c>
      <c r="B28" s="1616"/>
      <c r="C28" s="1616"/>
      <c r="D28" s="1616"/>
      <c r="E28" s="1616"/>
      <c r="F28" s="1616"/>
      <c r="G28" s="1616"/>
      <c r="H28" s="1616"/>
      <c r="I28" s="1616"/>
      <c r="J28" s="1899"/>
      <c r="K28" s="1899"/>
      <c r="L28" s="1899"/>
      <c r="M28" s="1899"/>
      <c r="N28" s="625"/>
    </row>
    <row r="29" spans="1:14" s="1384" customFormat="1" ht="13.15" customHeight="1">
      <c r="A29" s="1574" t="s">
        <v>510</v>
      </c>
      <c r="B29" s="1383"/>
      <c r="C29" s="1383"/>
      <c r="D29" s="1383"/>
      <c r="E29" s="1383"/>
      <c r="F29" s="1383"/>
      <c r="G29" s="1383"/>
      <c r="H29" s="1383"/>
      <c r="I29" s="1383"/>
      <c r="J29" s="1383"/>
      <c r="K29" s="1383"/>
      <c r="L29" s="1383"/>
      <c r="M29" s="1383"/>
    </row>
  </sheetData>
  <mergeCells count="25">
    <mergeCell ref="A1:D1"/>
    <mergeCell ref="L1:M1"/>
    <mergeCell ref="E6:E17"/>
    <mergeCell ref="F6:F17"/>
    <mergeCell ref="H6:H17"/>
    <mergeCell ref="I6:I17"/>
    <mergeCell ref="D5:F5"/>
    <mergeCell ref="L2:M2"/>
    <mergeCell ref="C4:F4"/>
    <mergeCell ref="D6:D17"/>
    <mergeCell ref="A2:E2"/>
    <mergeCell ref="A28:M28"/>
    <mergeCell ref="G3:M3"/>
    <mergeCell ref="G4:M4"/>
    <mergeCell ref="J6:J17"/>
    <mergeCell ref="K6:K17"/>
    <mergeCell ref="C18:F18"/>
    <mergeCell ref="G18:M18"/>
    <mergeCell ref="C5:C17"/>
    <mergeCell ref="G5:G17"/>
    <mergeCell ref="H5:M5"/>
    <mergeCell ref="A3:B18"/>
    <mergeCell ref="L6:L17"/>
    <mergeCell ref="M6:M17"/>
    <mergeCell ref="C3:F3"/>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topLeftCell="A4" zoomScale="80" zoomScaleNormal="80" workbookViewId="0">
      <selection activeCell="L32" sqref="L32"/>
    </sheetView>
  </sheetViews>
  <sheetFormatPr defaultColWidth="13.625" defaultRowHeight="12.75"/>
  <cols>
    <col min="1" max="1" width="5.625" style="16" customWidth="1"/>
    <col min="2" max="2" width="12.625" style="16" customWidth="1"/>
    <col min="3" max="9" width="15.75" style="16" customWidth="1"/>
    <col min="10" max="16384" width="13.625" style="16"/>
  </cols>
  <sheetData>
    <row r="1" spans="1:9" ht="14.1" customHeight="1">
      <c r="A1" s="1928" t="s">
        <v>292</v>
      </c>
      <c r="B1" s="1928"/>
      <c r="C1" s="1928"/>
      <c r="D1" s="1928"/>
      <c r="E1" s="1928"/>
      <c r="F1" s="1928"/>
      <c r="G1" s="548"/>
      <c r="H1" s="1694" t="s">
        <v>32</v>
      </c>
      <c r="I1" s="1605"/>
    </row>
    <row r="2" spans="1:9" s="1354" customFormat="1" ht="14.1" customHeight="1">
      <c r="A2" s="1929" t="s">
        <v>293</v>
      </c>
      <c r="B2" s="1929"/>
      <c r="C2" s="1929"/>
      <c r="D2" s="1929"/>
      <c r="E2" s="1929"/>
      <c r="F2" s="1929"/>
      <c r="G2" s="1582"/>
      <c r="H2" s="1619" t="s">
        <v>298</v>
      </c>
      <c r="I2" s="1713"/>
    </row>
    <row r="3" spans="1:9" ht="12" customHeight="1">
      <c r="A3" s="1919" t="s">
        <v>511</v>
      </c>
      <c r="B3" s="1919"/>
      <c r="C3" s="1919"/>
      <c r="D3" s="1919"/>
      <c r="E3" s="1919"/>
      <c r="F3" s="1919"/>
      <c r="G3" s="1919"/>
      <c r="H3" s="1711"/>
    </row>
    <row r="4" spans="1:9" s="1354" customFormat="1" ht="12" customHeight="1">
      <c r="A4" s="1918" t="s">
        <v>512</v>
      </c>
      <c r="B4" s="1918"/>
      <c r="C4" s="1918"/>
      <c r="D4" s="1918"/>
      <c r="E4" s="1918"/>
      <c r="F4" s="1918"/>
      <c r="G4" s="1385"/>
    </row>
    <row r="5" spans="1:9" ht="10.15" customHeight="1">
      <c r="A5" s="1720" t="s">
        <v>1253</v>
      </c>
      <c r="B5" s="1721"/>
      <c r="C5" s="1733"/>
      <c r="D5" s="1720"/>
      <c r="E5" s="1720"/>
      <c r="F5" s="1720"/>
      <c r="G5" s="1720"/>
      <c r="H5" s="1720"/>
      <c r="I5" s="1720"/>
    </row>
    <row r="6" spans="1:9" ht="12" customHeight="1">
      <c r="A6" s="1722"/>
      <c r="B6" s="1723"/>
      <c r="C6" s="195"/>
      <c r="D6" s="1731" t="s">
        <v>1256</v>
      </c>
      <c r="E6" s="1921"/>
      <c r="F6" s="1921"/>
      <c r="G6" s="1921"/>
      <c r="H6" s="1922"/>
      <c r="I6" s="1923" t="s">
        <v>1165</v>
      </c>
    </row>
    <row r="7" spans="1:9" ht="14.1" customHeight="1">
      <c r="A7" s="1722"/>
      <c r="B7" s="1723"/>
      <c r="C7" s="1726" t="s">
        <v>1121</v>
      </c>
      <c r="D7" s="1927" t="s">
        <v>1254</v>
      </c>
      <c r="E7" s="1633" t="s">
        <v>1123</v>
      </c>
      <c r="F7" s="1790" t="s">
        <v>1255</v>
      </c>
      <c r="G7" s="1633" t="s">
        <v>1257</v>
      </c>
      <c r="H7" s="1925" t="s">
        <v>1258</v>
      </c>
      <c r="I7" s="1924"/>
    </row>
    <row r="8" spans="1:9" ht="78" customHeight="1">
      <c r="A8" s="1722"/>
      <c r="B8" s="1723"/>
      <c r="C8" s="1727"/>
      <c r="D8" s="1787"/>
      <c r="E8" s="1718"/>
      <c r="F8" s="1791"/>
      <c r="G8" s="1791"/>
      <c r="H8" s="1926"/>
      <c r="I8" s="1739"/>
    </row>
    <row r="9" spans="1:9" ht="12" customHeight="1">
      <c r="A9" s="1724"/>
      <c r="B9" s="1725"/>
      <c r="C9" s="1731" t="s">
        <v>891</v>
      </c>
      <c r="D9" s="1732"/>
      <c r="E9" s="1732"/>
      <c r="F9" s="1732"/>
      <c r="G9" s="1732"/>
      <c r="H9" s="1732"/>
      <c r="I9" s="1732"/>
    </row>
    <row r="10" spans="1:9" ht="12" customHeight="1">
      <c r="A10" s="441">
        <v>2016</v>
      </c>
      <c r="B10" s="145" t="s">
        <v>54</v>
      </c>
      <c r="C10" s="224">
        <v>4065.97</v>
      </c>
      <c r="D10" s="225">
        <v>4139.07</v>
      </c>
      <c r="E10" s="225">
        <v>5277.72</v>
      </c>
      <c r="F10" s="225">
        <v>3963.25</v>
      </c>
      <c r="G10" s="225">
        <v>6555.24</v>
      </c>
      <c r="H10" s="225">
        <v>4278.0600000000004</v>
      </c>
      <c r="I10" s="209">
        <v>3787.74</v>
      </c>
    </row>
    <row r="11" spans="1:9" ht="12" customHeight="1">
      <c r="A11" s="441">
        <v>2017</v>
      </c>
      <c r="B11" s="145" t="s">
        <v>54</v>
      </c>
      <c r="C11" s="224">
        <v>4375.3999999999996</v>
      </c>
      <c r="D11" s="225">
        <v>4370.4799999999996</v>
      </c>
      <c r="E11" s="225">
        <v>5662.29</v>
      </c>
      <c r="F11" s="225">
        <v>4190.41</v>
      </c>
      <c r="G11" s="225">
        <v>7192.93</v>
      </c>
      <c r="H11" s="225">
        <v>4478.2</v>
      </c>
      <c r="I11" s="209">
        <v>4089.12</v>
      </c>
    </row>
    <row r="12" spans="1:9" ht="12" customHeight="1">
      <c r="A12" s="58"/>
      <c r="B12" s="108" t="s">
        <v>44</v>
      </c>
      <c r="C12" s="211">
        <v>107.6</v>
      </c>
      <c r="D12" s="148">
        <v>105.6</v>
      </c>
      <c r="E12" s="148">
        <v>107.3</v>
      </c>
      <c r="F12" s="148">
        <v>105.7</v>
      </c>
      <c r="G12" s="148">
        <v>109.7</v>
      </c>
      <c r="H12" s="148">
        <v>104.7</v>
      </c>
      <c r="I12" s="211">
        <v>108</v>
      </c>
    </row>
    <row r="13" spans="1:9" s="24" customFormat="1" ht="12" customHeight="1">
      <c r="A13" s="354">
        <v>2017</v>
      </c>
      <c r="B13" s="145" t="s">
        <v>670</v>
      </c>
      <c r="C13" s="225">
        <v>4261.3999999999996</v>
      </c>
      <c r="D13" s="225">
        <v>4241.7700000000004</v>
      </c>
      <c r="E13" s="225">
        <v>5315.27</v>
      </c>
      <c r="F13" s="225">
        <v>4037.12</v>
      </c>
      <c r="G13" s="225">
        <v>7635.31</v>
      </c>
      <c r="H13" s="591">
        <v>4191.53</v>
      </c>
      <c r="I13" s="224">
        <v>3891.9</v>
      </c>
    </row>
    <row r="14" spans="1:9" s="24" customFormat="1" ht="12" customHeight="1">
      <c r="A14" s="354"/>
      <c r="B14" s="145" t="s">
        <v>671</v>
      </c>
      <c r="C14" s="225">
        <v>4264.4799999999996</v>
      </c>
      <c r="D14" s="225">
        <v>4251.55</v>
      </c>
      <c r="E14" s="225">
        <v>5324.48</v>
      </c>
      <c r="F14" s="225">
        <v>4064.91</v>
      </c>
      <c r="G14" s="225">
        <v>7321.85</v>
      </c>
      <c r="H14" s="225">
        <v>4215.26</v>
      </c>
      <c r="I14" s="224">
        <v>3907.6</v>
      </c>
    </row>
    <row r="15" spans="1:9" s="24" customFormat="1" ht="12" customHeight="1">
      <c r="A15" s="354"/>
      <c r="B15" s="145" t="s">
        <v>667</v>
      </c>
      <c r="C15" s="611">
        <v>4292.0600000000004</v>
      </c>
      <c r="D15" s="611">
        <v>4280.3599999999997</v>
      </c>
      <c r="E15" s="611">
        <v>5352.26</v>
      </c>
      <c r="F15" s="611">
        <v>4095.53</v>
      </c>
      <c r="G15" s="611">
        <v>7325.81</v>
      </c>
      <c r="H15" s="611">
        <v>4247.03</v>
      </c>
      <c r="I15" s="590">
        <v>3941.43</v>
      </c>
    </row>
    <row r="16" spans="1:9" s="139" customFormat="1" ht="12" customHeight="1">
      <c r="A16" s="357"/>
      <c r="B16" s="145" t="s">
        <v>672</v>
      </c>
      <c r="C16" s="611">
        <v>4313.29</v>
      </c>
      <c r="D16" s="611">
        <v>4308.37</v>
      </c>
      <c r="E16" s="611">
        <v>5391.14</v>
      </c>
      <c r="F16" s="611">
        <v>4123.96</v>
      </c>
      <c r="G16" s="611">
        <v>7368.78</v>
      </c>
      <c r="H16" s="611">
        <v>4270.9399999999996</v>
      </c>
      <c r="I16" s="590">
        <v>3973.08</v>
      </c>
    </row>
    <row r="17" spans="1:9" s="24" customFormat="1" ht="12" customHeight="1">
      <c r="A17" s="354"/>
      <c r="B17" s="145" t="s">
        <v>673</v>
      </c>
      <c r="C17" s="611">
        <v>4320.91</v>
      </c>
      <c r="D17" s="611">
        <v>4315.2</v>
      </c>
      <c r="E17" s="611">
        <v>5397.27</v>
      </c>
      <c r="F17" s="611">
        <v>4137.62</v>
      </c>
      <c r="G17" s="611">
        <v>7269.63</v>
      </c>
      <c r="H17" s="611">
        <v>4272.6400000000003</v>
      </c>
      <c r="I17" s="590">
        <v>3986.53</v>
      </c>
    </row>
    <row r="18" spans="1:9" s="24" customFormat="1" ht="12" customHeight="1">
      <c r="A18" s="354"/>
      <c r="B18" s="145" t="s">
        <v>674</v>
      </c>
      <c r="C18" s="611">
        <v>4336.5</v>
      </c>
      <c r="D18" s="611">
        <v>4336.04</v>
      </c>
      <c r="E18" s="611">
        <v>5408.19</v>
      </c>
      <c r="F18" s="611">
        <v>4158.42</v>
      </c>
      <c r="G18" s="611">
        <v>7299.17</v>
      </c>
      <c r="H18" s="611">
        <v>4300.28</v>
      </c>
      <c r="I18" s="590">
        <v>4013.55</v>
      </c>
    </row>
    <row r="19" spans="1:9" s="24" customFormat="1" ht="12" customHeight="1">
      <c r="A19" s="354"/>
      <c r="B19" s="145" t="s">
        <v>675</v>
      </c>
      <c r="C19" s="611">
        <v>4342.6099999999997</v>
      </c>
      <c r="D19" s="611">
        <v>4339.4799999999996</v>
      </c>
      <c r="E19" s="611">
        <v>5478.18</v>
      </c>
      <c r="F19" s="611">
        <v>4163.13</v>
      </c>
      <c r="G19" s="611">
        <v>7237.09</v>
      </c>
      <c r="H19" s="611">
        <v>4337.28</v>
      </c>
      <c r="I19" s="590">
        <v>4048.97</v>
      </c>
    </row>
    <row r="20" spans="1:9" s="24" customFormat="1" ht="12" customHeight="1">
      <c r="A20" s="354"/>
      <c r="B20" s="145" t="s">
        <v>676</v>
      </c>
      <c r="C20" s="611">
        <v>4351.25</v>
      </c>
      <c r="D20" s="611">
        <v>4348.47</v>
      </c>
      <c r="E20" s="611">
        <v>5520.13</v>
      </c>
      <c r="F20" s="611">
        <v>4176.16</v>
      </c>
      <c r="G20" s="611">
        <v>7156.98</v>
      </c>
      <c r="H20" s="611">
        <v>4359.4399999999996</v>
      </c>
      <c r="I20" s="590">
        <v>4066.84</v>
      </c>
    </row>
    <row r="21" spans="1:9" s="24" customFormat="1" ht="12" customHeight="1">
      <c r="A21" s="354"/>
      <c r="B21" s="145" t="s">
        <v>54</v>
      </c>
      <c r="C21" s="611">
        <v>4375.3999999999996</v>
      </c>
      <c r="D21" s="611">
        <v>4370.4799999999996</v>
      </c>
      <c r="E21" s="611">
        <v>5662.29</v>
      </c>
      <c r="F21" s="611">
        <v>4190.41</v>
      </c>
      <c r="G21" s="611">
        <v>7192.93</v>
      </c>
      <c r="H21" s="611">
        <v>4478.2</v>
      </c>
      <c r="I21" s="590">
        <v>4089.12</v>
      </c>
    </row>
    <row r="22" spans="1:9" s="139" customFormat="1" ht="12" customHeight="1">
      <c r="A22" s="357">
        <v>2018</v>
      </c>
      <c r="B22" s="145" t="s">
        <v>668</v>
      </c>
      <c r="C22" s="1160">
        <v>4444.1499999999996</v>
      </c>
      <c r="D22" s="611">
        <v>4355.6899999999996</v>
      </c>
      <c r="E22" s="611">
        <v>5459.53</v>
      </c>
      <c r="F22" s="611">
        <v>4223.62</v>
      </c>
      <c r="G22" s="611">
        <v>6361.32</v>
      </c>
      <c r="H22" s="611">
        <v>4353.79</v>
      </c>
      <c r="I22" s="590">
        <v>4095.64</v>
      </c>
    </row>
    <row r="23" spans="1:9" s="24" customFormat="1" ht="12" customHeight="1">
      <c r="A23" s="354"/>
      <c r="B23" s="145" t="s">
        <v>669</v>
      </c>
      <c r="C23" s="1160">
        <v>4591.6400000000003</v>
      </c>
      <c r="D23" s="611">
        <v>4539.32</v>
      </c>
      <c r="E23" s="611">
        <v>5848.45</v>
      </c>
      <c r="F23" s="611">
        <v>4310.7</v>
      </c>
      <c r="G23" s="611">
        <v>8280.3700000000008</v>
      </c>
      <c r="H23" s="611">
        <v>4434.37</v>
      </c>
      <c r="I23" s="590">
        <v>4101.5600000000004</v>
      </c>
    </row>
    <row r="24" spans="1:9" s="24" customFormat="1" ht="12" customHeight="1">
      <c r="A24" s="354"/>
      <c r="B24" s="145" t="s">
        <v>670</v>
      </c>
      <c r="C24" s="1160">
        <v>4632.7299999999996</v>
      </c>
      <c r="D24" s="611">
        <v>4572.7</v>
      </c>
      <c r="E24" s="611">
        <v>5824.41</v>
      </c>
      <c r="F24" s="611">
        <v>4376.49</v>
      </c>
      <c r="G24" s="611">
        <v>7798</v>
      </c>
      <c r="H24" s="611">
        <v>4466.3500000000004</v>
      </c>
      <c r="I24" s="590">
        <v>4138.8500000000004</v>
      </c>
    </row>
    <row r="25" spans="1:9" s="24" customFormat="1" ht="12" customHeight="1">
      <c r="A25" s="354"/>
      <c r="B25" s="145" t="s">
        <v>671</v>
      </c>
      <c r="C25" s="1160">
        <v>4617.6000000000004</v>
      </c>
      <c r="D25" s="611">
        <v>4558.1099999999997</v>
      </c>
      <c r="E25" s="611">
        <v>5863.95</v>
      </c>
      <c r="F25" s="611">
        <v>4380.5200000000004</v>
      </c>
      <c r="G25" s="611">
        <v>7435.65</v>
      </c>
      <c r="H25" s="611">
        <v>4465.95</v>
      </c>
      <c r="I25" s="590">
        <v>4185.16</v>
      </c>
    </row>
    <row r="26" spans="1:9" s="24" customFormat="1" ht="12" customHeight="1">
      <c r="A26" s="354"/>
      <c r="B26" s="145" t="s">
        <v>667</v>
      </c>
      <c r="C26" s="1160">
        <v>4634.91</v>
      </c>
      <c r="D26" s="611">
        <v>4590.96</v>
      </c>
      <c r="E26" s="611">
        <v>5929.97</v>
      </c>
      <c r="F26" s="611">
        <v>4413.3900000000003</v>
      </c>
      <c r="G26" s="611">
        <v>7484.34</v>
      </c>
      <c r="H26" s="611">
        <v>4485</v>
      </c>
      <c r="I26" s="590">
        <v>4214.0600000000004</v>
      </c>
    </row>
    <row r="27" spans="1:9" s="1511" customFormat="1" ht="12" customHeight="1">
      <c r="A27" s="1510"/>
      <c r="B27" s="104" t="s">
        <v>44</v>
      </c>
      <c r="C27" s="358">
        <v>108</v>
      </c>
      <c r="D27" s="146">
        <v>107.3</v>
      </c>
      <c r="E27" s="146">
        <v>110.8</v>
      </c>
      <c r="F27" s="146">
        <v>107.8</v>
      </c>
      <c r="G27" s="146">
        <v>102.2</v>
      </c>
      <c r="H27" s="146">
        <v>105.6</v>
      </c>
      <c r="I27" s="1507">
        <v>106.9</v>
      </c>
    </row>
    <row r="28" spans="1:9" s="24" customFormat="1" ht="12" customHeight="1">
      <c r="A28" s="354">
        <v>2017</v>
      </c>
      <c r="B28" s="145" t="s">
        <v>73</v>
      </c>
      <c r="C28" s="224">
        <v>4357.37</v>
      </c>
      <c r="D28" s="225">
        <v>4238.71</v>
      </c>
      <c r="E28" s="225">
        <v>5498.6</v>
      </c>
      <c r="F28" s="225">
        <v>4120.8500000000004</v>
      </c>
      <c r="G28" s="225">
        <v>5976.59</v>
      </c>
      <c r="H28" s="225">
        <v>4262.16</v>
      </c>
      <c r="I28" s="224">
        <v>3899.57</v>
      </c>
    </row>
    <row r="29" spans="1:9" s="24" customFormat="1" ht="12" customHeight="1">
      <c r="A29" s="354"/>
      <c r="B29" s="145" t="s">
        <v>74</v>
      </c>
      <c r="C29" s="224">
        <v>4264.3599999999997</v>
      </c>
      <c r="D29" s="225">
        <v>4283.25</v>
      </c>
      <c r="E29" s="225">
        <v>5363.1</v>
      </c>
      <c r="F29" s="225">
        <v>4169.4799999999996</v>
      </c>
      <c r="G29" s="225">
        <v>6043.87</v>
      </c>
      <c r="H29" s="225">
        <v>4277.93</v>
      </c>
      <c r="I29" s="224">
        <v>3949.23</v>
      </c>
    </row>
    <row r="30" spans="1:9" s="24" customFormat="1" ht="12" customHeight="1">
      <c r="A30" s="354"/>
      <c r="B30" s="145" t="s">
        <v>75</v>
      </c>
      <c r="C30" s="224">
        <v>4391.93</v>
      </c>
      <c r="D30" s="225">
        <v>4416.34</v>
      </c>
      <c r="E30" s="225">
        <v>5466.57</v>
      </c>
      <c r="F30" s="225">
        <v>4247.3999999999996</v>
      </c>
      <c r="G30" s="225">
        <v>7293.69</v>
      </c>
      <c r="H30" s="225">
        <v>4349.3999999999996</v>
      </c>
      <c r="I30" s="224">
        <v>4033.56</v>
      </c>
    </row>
    <row r="31" spans="1:9" s="139" customFormat="1" ht="12" customHeight="1">
      <c r="A31" s="357"/>
      <c r="B31" s="145" t="s">
        <v>76</v>
      </c>
      <c r="C31" s="610">
        <v>4382.07</v>
      </c>
      <c r="D31" s="611">
        <v>4317.3900000000003</v>
      </c>
      <c r="E31" s="611">
        <v>5625</v>
      </c>
      <c r="F31" s="611">
        <v>4120.3999999999996</v>
      </c>
      <c r="G31" s="611">
        <v>7627.94</v>
      </c>
      <c r="H31" s="611">
        <v>4309.8999999999996</v>
      </c>
      <c r="I31" s="610">
        <v>4050.61</v>
      </c>
    </row>
    <row r="32" spans="1:9" s="139" customFormat="1" ht="12" customHeight="1">
      <c r="A32" s="357"/>
      <c r="B32" s="145" t="s">
        <v>77</v>
      </c>
      <c r="C32" s="610">
        <v>4358.05</v>
      </c>
      <c r="D32" s="611">
        <v>4374.05</v>
      </c>
      <c r="E32" s="611">
        <v>5597.52</v>
      </c>
      <c r="F32" s="611">
        <v>4236.58</v>
      </c>
      <c r="G32" s="611">
        <v>6543.84</v>
      </c>
      <c r="H32" s="611">
        <v>4418.6400000000003</v>
      </c>
      <c r="I32" s="610">
        <v>4069.23</v>
      </c>
    </row>
    <row r="33" spans="1:13" s="24" customFormat="1" ht="12" customHeight="1">
      <c r="A33" s="354"/>
      <c r="B33" s="145" t="s">
        <v>78</v>
      </c>
      <c r="C33" s="224">
        <v>4380.87</v>
      </c>
      <c r="D33" s="225">
        <v>4367.6400000000003</v>
      </c>
      <c r="E33" s="225">
        <v>5537.11</v>
      </c>
      <c r="F33" s="225">
        <v>4176.21</v>
      </c>
      <c r="G33" s="225">
        <v>7528.45</v>
      </c>
      <c r="H33" s="225">
        <v>4464.07</v>
      </c>
      <c r="I33" s="224">
        <v>4145.5200000000004</v>
      </c>
    </row>
    <row r="34" spans="1:13" s="24" customFormat="1" ht="12" customHeight="1">
      <c r="A34" s="354"/>
      <c r="B34" s="145" t="s">
        <v>79</v>
      </c>
      <c r="C34" s="224">
        <v>4401.5600000000004</v>
      </c>
      <c r="D34" s="225">
        <v>4385.8</v>
      </c>
      <c r="E34" s="225">
        <v>6111.32</v>
      </c>
      <c r="F34" s="225">
        <v>4233.79</v>
      </c>
      <c r="G34" s="225">
        <v>6679.14</v>
      </c>
      <c r="H34" s="225">
        <v>4458.2299999999996</v>
      </c>
      <c r="I34" s="224">
        <v>4218.38</v>
      </c>
    </row>
    <row r="35" spans="1:13" s="24" customFormat="1" ht="12" customHeight="1">
      <c r="A35" s="354"/>
      <c r="B35" s="145" t="s">
        <v>80</v>
      </c>
      <c r="C35" s="224">
        <v>4395.47</v>
      </c>
      <c r="D35" s="225">
        <v>4386.24</v>
      </c>
      <c r="E35" s="225">
        <v>5983.72</v>
      </c>
      <c r="F35" s="225">
        <v>4248.1499999999996</v>
      </c>
      <c r="G35" s="225">
        <v>6304.91</v>
      </c>
      <c r="H35" s="225">
        <v>4593.41</v>
      </c>
      <c r="I35" s="224">
        <v>4181.4399999999996</v>
      </c>
    </row>
    <row r="36" spans="1:13" s="24" customFormat="1" ht="12" customHeight="1">
      <c r="A36" s="354"/>
      <c r="B36" s="145" t="s">
        <v>81</v>
      </c>
      <c r="C36" s="224">
        <v>4618.1400000000003</v>
      </c>
      <c r="D36" s="225">
        <v>4574.2299999999996</v>
      </c>
      <c r="E36" s="225">
        <v>7196.88</v>
      </c>
      <c r="F36" s="225">
        <v>4314.3500000000004</v>
      </c>
      <c r="G36" s="225">
        <v>7586.57</v>
      </c>
      <c r="H36" s="225">
        <v>5658.35</v>
      </c>
      <c r="I36" s="224">
        <v>4360.72</v>
      </c>
    </row>
    <row r="37" spans="1:13" s="24" customFormat="1" ht="12" customHeight="1">
      <c r="A37" s="354">
        <v>2018</v>
      </c>
      <c r="B37" s="145" t="s">
        <v>82</v>
      </c>
      <c r="C37" s="224">
        <v>4410.7</v>
      </c>
      <c r="D37" s="225">
        <v>4349.3500000000004</v>
      </c>
      <c r="E37" s="225">
        <v>5574.49</v>
      </c>
      <c r="F37" s="225">
        <v>4245.59</v>
      </c>
      <c r="G37" s="225">
        <v>5820.54</v>
      </c>
      <c r="H37" s="225">
        <v>4352.16</v>
      </c>
      <c r="I37" s="224">
        <v>4076.99</v>
      </c>
    </row>
    <row r="38" spans="1:13" s="24" customFormat="1" ht="12" customHeight="1">
      <c r="A38" s="354"/>
      <c r="B38" s="145" t="s">
        <v>83</v>
      </c>
      <c r="C38" s="224">
        <v>4457.6400000000003</v>
      </c>
      <c r="D38" s="225">
        <v>4351.5200000000004</v>
      </c>
      <c r="E38" s="225">
        <v>5371.93</v>
      </c>
      <c r="F38" s="225">
        <v>4192.41</v>
      </c>
      <c r="G38" s="225">
        <v>6917.03</v>
      </c>
      <c r="H38" s="225">
        <v>4315.3500000000004</v>
      </c>
      <c r="I38" s="224">
        <v>4056.01</v>
      </c>
      <c r="L38" s="1498"/>
      <c r="M38" s="1498"/>
    </row>
    <row r="39" spans="1:13" s="24" customFormat="1" ht="12" customHeight="1">
      <c r="A39" s="354"/>
      <c r="B39" s="145" t="s">
        <v>72</v>
      </c>
      <c r="C39" s="224">
        <v>4881.5600000000004</v>
      </c>
      <c r="D39" s="225">
        <v>4916.41</v>
      </c>
      <c r="E39" s="225">
        <v>6675.12</v>
      </c>
      <c r="F39" s="225">
        <v>4500.55</v>
      </c>
      <c r="G39" s="1550">
        <v>12130.41</v>
      </c>
      <c r="H39" s="225">
        <v>4556.93</v>
      </c>
      <c r="I39" s="224">
        <v>4217.2</v>
      </c>
    </row>
    <row r="40" spans="1:13" s="24" customFormat="1" ht="12" customHeight="1">
      <c r="A40" s="354"/>
      <c r="B40" s="145" t="s">
        <v>73</v>
      </c>
      <c r="C40" s="224">
        <v>4735.04</v>
      </c>
      <c r="D40" s="225">
        <v>4644.26</v>
      </c>
      <c r="E40" s="225">
        <v>5756.74</v>
      </c>
      <c r="F40" s="225">
        <v>4544.93</v>
      </c>
      <c r="G40" s="225">
        <v>6183.54</v>
      </c>
      <c r="H40" s="225">
        <v>4574.8599999999997</v>
      </c>
      <c r="I40" s="224">
        <v>4221.51</v>
      </c>
      <c r="L40" s="1498"/>
      <c r="M40" s="1498"/>
    </row>
    <row r="41" spans="1:13" s="24" customFormat="1" ht="12" customHeight="1">
      <c r="A41" s="354"/>
      <c r="B41" s="145" t="s">
        <v>74</v>
      </c>
      <c r="C41" s="224">
        <v>4547.3599999999997</v>
      </c>
      <c r="D41" s="225">
        <v>4486.68</v>
      </c>
      <c r="E41" s="225">
        <v>6036.58</v>
      </c>
      <c r="F41" s="225">
        <v>4381.93</v>
      </c>
      <c r="G41" s="225">
        <v>5969.54</v>
      </c>
      <c r="H41" s="225">
        <v>4466.8900000000003</v>
      </c>
      <c r="I41" s="224">
        <v>4360.3900000000003</v>
      </c>
    </row>
    <row r="42" spans="1:13" s="24" customFormat="1" ht="12" customHeight="1">
      <c r="A42" s="354"/>
      <c r="B42" s="145" t="s">
        <v>75</v>
      </c>
      <c r="C42" s="224">
        <v>4695.95</v>
      </c>
      <c r="D42" s="225">
        <v>4732.6499999999996</v>
      </c>
      <c r="E42" s="225">
        <v>6261.28</v>
      </c>
      <c r="F42" s="225">
        <v>4553.45</v>
      </c>
      <c r="G42" s="225">
        <v>7692.45</v>
      </c>
      <c r="H42" s="225">
        <v>4561.82</v>
      </c>
      <c r="I42" s="224">
        <v>4326.6400000000003</v>
      </c>
    </row>
    <row r="43" spans="1:13" s="24" customFormat="1" ht="12" customHeight="1">
      <c r="A43" s="354"/>
      <c r="B43" s="104" t="s">
        <v>44</v>
      </c>
      <c r="C43" s="236">
        <v>106.9</v>
      </c>
      <c r="D43" s="236">
        <v>107.2</v>
      </c>
      <c r="E43" s="236">
        <v>114.5</v>
      </c>
      <c r="F43" s="236">
        <v>107.2</v>
      </c>
      <c r="G43" s="236">
        <v>105.5</v>
      </c>
      <c r="H43" s="236">
        <v>104.9</v>
      </c>
      <c r="I43" s="276">
        <v>107.3</v>
      </c>
    </row>
    <row r="44" spans="1:13" s="1134" customFormat="1" ht="12" customHeight="1">
      <c r="A44" s="1119"/>
      <c r="B44" s="255" t="s">
        <v>45</v>
      </c>
      <c r="C44" s="277">
        <v>103.3</v>
      </c>
      <c r="D44" s="277">
        <v>105.5</v>
      </c>
      <c r="E44" s="277">
        <v>103.7</v>
      </c>
      <c r="F44" s="277">
        <v>103.9</v>
      </c>
      <c r="G44" s="277">
        <v>128.9</v>
      </c>
      <c r="H44" s="277">
        <v>102.1</v>
      </c>
      <c r="I44" s="278">
        <v>99.2</v>
      </c>
    </row>
    <row r="45" spans="1:13" s="24" customFormat="1" ht="11.1" customHeight="1">
      <c r="A45" s="1920" t="s">
        <v>1259</v>
      </c>
      <c r="B45" s="1920"/>
      <c r="C45" s="1920"/>
      <c r="D45" s="1920"/>
      <c r="E45" s="1920"/>
      <c r="F45" s="1920"/>
      <c r="G45" s="204"/>
    </row>
    <row r="46" spans="1:13" ht="11.1" customHeight="1">
      <c r="A46" s="235"/>
    </row>
  </sheetData>
  <mergeCells count="18">
    <mergeCell ref="H1:I1"/>
    <mergeCell ref="H2:I2"/>
    <mergeCell ref="D6:H6"/>
    <mergeCell ref="I6:I8"/>
    <mergeCell ref="H7:H8"/>
    <mergeCell ref="D7:D8"/>
    <mergeCell ref="E7:E8"/>
    <mergeCell ref="F7:F8"/>
    <mergeCell ref="A1:F1"/>
    <mergeCell ref="A2:F2"/>
    <mergeCell ref="A5:B9"/>
    <mergeCell ref="C9:I9"/>
    <mergeCell ref="C7:C8"/>
    <mergeCell ref="C5:I5"/>
    <mergeCell ref="A4:F4"/>
    <mergeCell ref="A3:H3"/>
    <mergeCell ref="G7:G8"/>
    <mergeCell ref="A45:F45"/>
  </mergeCells>
  <phoneticPr fontId="0" type="noConversion"/>
  <hyperlinks>
    <hyperlink ref="H1" location="'Spis tablic     List of tables'!A22" display="Powrót do spisu tablic"/>
    <hyperlink ref="H2" location="'Spis tablic     List of tables'!A2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90" zoomScaleNormal="90" workbookViewId="0">
      <selection activeCell="N10" sqref="N10"/>
    </sheetView>
  </sheetViews>
  <sheetFormatPr defaultRowHeight="14.25"/>
  <cols>
    <col min="1" max="1" width="8.125" customWidth="1"/>
    <col min="2" max="2" width="12.625" customWidth="1"/>
    <col min="3" max="8" width="16.75" customWidth="1"/>
  </cols>
  <sheetData>
    <row r="1" spans="1:8">
      <c r="A1" s="1931" t="s">
        <v>513</v>
      </c>
      <c r="B1" s="1931"/>
      <c r="C1" s="1931"/>
      <c r="D1" s="1931"/>
      <c r="E1" s="1931"/>
      <c r="F1" s="1931"/>
      <c r="G1" s="1931"/>
      <c r="H1" s="97" t="s">
        <v>32</v>
      </c>
    </row>
    <row r="2" spans="1:8" s="1339" customFormat="1">
      <c r="A2" s="1930" t="s">
        <v>160</v>
      </c>
      <c r="B2" s="1930"/>
      <c r="C2" s="1930"/>
      <c r="D2" s="1930"/>
      <c r="E2" s="1930"/>
      <c r="F2" s="1930"/>
      <c r="G2" s="1386"/>
      <c r="H2" s="1514" t="s">
        <v>298</v>
      </c>
    </row>
    <row r="3" spans="1:8" ht="10.9" customHeight="1">
      <c r="A3" s="1720"/>
      <c r="B3" s="1720"/>
      <c r="C3" s="1720"/>
      <c r="D3" s="1720"/>
      <c r="E3" s="1720"/>
      <c r="F3" s="1720"/>
      <c r="G3" s="1720"/>
      <c r="H3" s="1720"/>
    </row>
    <row r="4" spans="1:8" ht="98.25" customHeight="1">
      <c r="A4" s="1722" t="s">
        <v>1260</v>
      </c>
      <c r="B4" s="1723"/>
      <c r="C4" s="57" t="s">
        <v>1168</v>
      </c>
      <c r="D4" s="57" t="s">
        <v>1169</v>
      </c>
      <c r="E4" s="52" t="s">
        <v>1170</v>
      </c>
      <c r="F4" s="52" t="s">
        <v>1171</v>
      </c>
      <c r="G4" s="52" t="s">
        <v>1172</v>
      </c>
      <c r="H4" s="52" t="s">
        <v>1173</v>
      </c>
    </row>
    <row r="5" spans="1:8">
      <c r="A5" s="1724"/>
      <c r="B5" s="1725"/>
      <c r="C5" s="1731" t="s">
        <v>973</v>
      </c>
      <c r="D5" s="1732"/>
      <c r="E5" s="1732"/>
      <c r="F5" s="1732"/>
      <c r="G5" s="1732"/>
      <c r="H5" s="1732"/>
    </row>
    <row r="6" spans="1:8" s="487" customFormat="1" ht="12" customHeight="1">
      <c r="A6" s="441">
        <v>2016</v>
      </c>
      <c r="B6" s="145" t="s">
        <v>54</v>
      </c>
      <c r="C6" s="674">
        <v>3289.98</v>
      </c>
      <c r="D6" s="150">
        <v>3227.13</v>
      </c>
      <c r="E6" s="150">
        <v>2717.07</v>
      </c>
      <c r="F6" s="150">
        <v>7591.46</v>
      </c>
      <c r="G6" s="150">
        <v>3942.52</v>
      </c>
      <c r="H6" s="674">
        <v>3246.66</v>
      </c>
    </row>
    <row r="7" spans="1:8" s="652" customFormat="1" ht="12" customHeight="1">
      <c r="A7" s="441">
        <v>2017</v>
      </c>
      <c r="B7" s="145" t="s">
        <v>54</v>
      </c>
      <c r="C7" s="674">
        <v>3653.2</v>
      </c>
      <c r="D7" s="150">
        <v>3287.4</v>
      </c>
      <c r="E7" s="150">
        <v>2904.93</v>
      </c>
      <c r="F7" s="150">
        <v>8123.91</v>
      </c>
      <c r="G7" s="150">
        <v>4151.53</v>
      </c>
      <c r="H7" s="674">
        <v>3458.45</v>
      </c>
    </row>
    <row r="8" spans="1:8" ht="12" customHeight="1">
      <c r="A8" s="58"/>
      <c r="B8" s="108" t="s">
        <v>44</v>
      </c>
      <c r="C8" s="883">
        <v>111</v>
      </c>
      <c r="D8" s="152">
        <v>101.9</v>
      </c>
      <c r="E8" s="152">
        <v>106.9</v>
      </c>
      <c r="F8" s="152">
        <v>107</v>
      </c>
      <c r="G8" s="152">
        <v>105.3</v>
      </c>
      <c r="H8" s="883">
        <v>106.5</v>
      </c>
    </row>
    <row r="9" spans="1:8" s="571" customFormat="1" ht="12" customHeight="1">
      <c r="A9" s="354">
        <v>2017</v>
      </c>
      <c r="B9" s="145" t="s">
        <v>670</v>
      </c>
      <c r="C9" s="150">
        <v>3571.15</v>
      </c>
      <c r="D9" s="150">
        <v>3304.22</v>
      </c>
      <c r="E9" s="150">
        <v>2833.67</v>
      </c>
      <c r="F9" s="884">
        <v>7877.04</v>
      </c>
      <c r="G9" s="150">
        <v>3964.71</v>
      </c>
      <c r="H9" s="674">
        <v>3450.24</v>
      </c>
    </row>
    <row r="10" spans="1:8" s="571" customFormat="1" ht="12" customHeight="1">
      <c r="A10" s="354"/>
      <c r="B10" s="145" t="s">
        <v>671</v>
      </c>
      <c r="C10" s="150">
        <v>3581.98</v>
      </c>
      <c r="D10" s="150">
        <v>3237.95</v>
      </c>
      <c r="E10" s="150">
        <v>2817.56</v>
      </c>
      <c r="F10" s="150">
        <v>7888.71</v>
      </c>
      <c r="G10" s="150">
        <v>3968.41</v>
      </c>
      <c r="H10" s="674">
        <v>3436.49</v>
      </c>
    </row>
    <row r="11" spans="1:8" s="571" customFormat="1" ht="12" customHeight="1">
      <c r="A11" s="354"/>
      <c r="B11" s="145" t="s">
        <v>667</v>
      </c>
      <c r="C11" s="375">
        <v>3595.59</v>
      </c>
      <c r="D11" s="375">
        <v>3244.92</v>
      </c>
      <c r="E11" s="375">
        <v>2833.14</v>
      </c>
      <c r="F11" s="375">
        <v>8017.72</v>
      </c>
      <c r="G11" s="375">
        <v>3984.04</v>
      </c>
      <c r="H11" s="885">
        <v>3437.25</v>
      </c>
    </row>
    <row r="12" spans="1:8" s="587" customFormat="1" ht="12" customHeight="1">
      <c r="A12" s="357"/>
      <c r="B12" s="145" t="s">
        <v>672</v>
      </c>
      <c r="C12" s="375">
        <v>3621.06</v>
      </c>
      <c r="D12" s="375">
        <v>3259.42</v>
      </c>
      <c r="E12" s="375">
        <v>2825.41</v>
      </c>
      <c r="F12" s="375">
        <v>7989.36</v>
      </c>
      <c r="G12" s="375">
        <v>4015.02</v>
      </c>
      <c r="H12" s="885">
        <v>3442.06</v>
      </c>
    </row>
    <row r="13" spans="1:8" s="604" customFormat="1" ht="12" customHeight="1">
      <c r="A13" s="354"/>
      <c r="B13" s="145" t="s">
        <v>673</v>
      </c>
      <c r="C13" s="375">
        <v>3631.18</v>
      </c>
      <c r="D13" s="375">
        <v>3273.97</v>
      </c>
      <c r="E13" s="375">
        <v>2823.94</v>
      </c>
      <c r="F13" s="375">
        <v>8004.3</v>
      </c>
      <c r="G13" s="375">
        <v>4016.8</v>
      </c>
      <c r="H13" s="885">
        <v>3440.15</v>
      </c>
    </row>
    <row r="14" spans="1:8" s="604" customFormat="1" ht="12" customHeight="1">
      <c r="A14" s="354"/>
      <c r="B14" s="145" t="s">
        <v>674</v>
      </c>
      <c r="C14" s="375">
        <v>3633.2</v>
      </c>
      <c r="D14" s="375">
        <v>3292.23</v>
      </c>
      <c r="E14" s="375">
        <v>2865.39</v>
      </c>
      <c r="F14" s="375">
        <v>8045.82</v>
      </c>
      <c r="G14" s="375">
        <v>4024.46</v>
      </c>
      <c r="H14" s="885">
        <v>3447.48</v>
      </c>
    </row>
    <row r="15" spans="1:8" s="652" customFormat="1" ht="12" customHeight="1">
      <c r="A15" s="354"/>
      <c r="B15" s="145" t="s">
        <v>675</v>
      </c>
      <c r="C15" s="375">
        <v>3629.55</v>
      </c>
      <c r="D15" s="375">
        <v>3285.47</v>
      </c>
      <c r="E15" s="375">
        <v>2870.64</v>
      </c>
      <c r="F15" s="375">
        <v>8070.26</v>
      </c>
      <c r="G15" s="375">
        <v>4047.56</v>
      </c>
      <c r="H15" s="885">
        <v>3455.03</v>
      </c>
    </row>
    <row r="16" spans="1:8" s="652" customFormat="1" ht="12" customHeight="1">
      <c r="A16" s="354"/>
      <c r="B16" s="145" t="s">
        <v>676</v>
      </c>
      <c r="C16" s="375">
        <v>3636.35</v>
      </c>
      <c r="D16" s="375">
        <v>3280.86</v>
      </c>
      <c r="E16" s="375">
        <v>2876.67</v>
      </c>
      <c r="F16" s="375">
        <v>8093.64</v>
      </c>
      <c r="G16" s="375">
        <v>4054.65</v>
      </c>
      <c r="H16" s="885">
        <v>3456.65</v>
      </c>
    </row>
    <row r="17" spans="1:8" s="652" customFormat="1" ht="12" customHeight="1">
      <c r="A17" s="354"/>
      <c r="B17" s="145" t="s">
        <v>54</v>
      </c>
      <c r="C17" s="375">
        <v>3653.2</v>
      </c>
      <c r="D17" s="375">
        <v>3287.4</v>
      </c>
      <c r="E17" s="375">
        <v>2904.93</v>
      </c>
      <c r="F17" s="375">
        <v>8123.91</v>
      </c>
      <c r="G17" s="375">
        <v>4151.53</v>
      </c>
      <c r="H17" s="885">
        <v>3458.45</v>
      </c>
    </row>
    <row r="18" spans="1:8" s="587" customFormat="1" ht="12" customHeight="1">
      <c r="A18" s="357">
        <v>2018</v>
      </c>
      <c r="B18" s="145" t="s">
        <v>668</v>
      </c>
      <c r="C18" s="690">
        <v>3764.42</v>
      </c>
      <c r="D18" s="375">
        <v>3338.56</v>
      </c>
      <c r="E18" s="375">
        <v>3062.87</v>
      </c>
      <c r="F18" s="375">
        <v>8616.0400000000009</v>
      </c>
      <c r="G18" s="375">
        <v>4130.95</v>
      </c>
      <c r="H18" s="885">
        <v>3443.14</v>
      </c>
    </row>
    <row r="19" spans="1:8" s="652" customFormat="1" ht="12" customHeight="1">
      <c r="A19" s="354"/>
      <c r="B19" s="145" t="s">
        <v>669</v>
      </c>
      <c r="C19" s="690">
        <v>3816.78</v>
      </c>
      <c r="D19" s="375">
        <v>3316.35</v>
      </c>
      <c r="E19" s="375">
        <v>3122.18</v>
      </c>
      <c r="F19" s="375">
        <v>8889.33</v>
      </c>
      <c r="G19" s="375">
        <v>4168.74</v>
      </c>
      <c r="H19" s="885">
        <v>3605.58</v>
      </c>
    </row>
    <row r="20" spans="1:8" s="652" customFormat="1" ht="12" customHeight="1">
      <c r="A20" s="354"/>
      <c r="B20" s="145" t="s">
        <v>670</v>
      </c>
      <c r="C20" s="690">
        <v>3814.05</v>
      </c>
      <c r="D20" s="375">
        <v>3362.3</v>
      </c>
      <c r="E20" s="375">
        <v>3117.27</v>
      </c>
      <c r="F20" s="375">
        <v>9181.26</v>
      </c>
      <c r="G20" s="375">
        <v>4169.09</v>
      </c>
      <c r="H20" s="885">
        <v>3581.09</v>
      </c>
    </row>
    <row r="21" spans="1:8" s="652" customFormat="1" ht="12" customHeight="1">
      <c r="A21" s="354"/>
      <c r="B21" s="145" t="s">
        <v>671</v>
      </c>
      <c r="C21" s="690">
        <v>3808.54</v>
      </c>
      <c r="D21" s="375">
        <v>3367.41</v>
      </c>
      <c r="E21" s="375">
        <v>3123.32</v>
      </c>
      <c r="F21" s="375">
        <v>9057.19</v>
      </c>
      <c r="G21" s="375">
        <v>4198.47</v>
      </c>
      <c r="H21" s="885">
        <v>3584.27</v>
      </c>
    </row>
    <row r="22" spans="1:8" s="652" customFormat="1" ht="12" customHeight="1">
      <c r="A22" s="354"/>
      <c r="B22" s="145" t="s">
        <v>667</v>
      </c>
      <c r="C22" s="690">
        <v>3834.54</v>
      </c>
      <c r="D22" s="375">
        <v>3455.49</v>
      </c>
      <c r="E22" s="375">
        <v>3138.23</v>
      </c>
      <c r="F22" s="375">
        <v>8979.9699999999993</v>
      </c>
      <c r="G22" s="375">
        <v>4218.5</v>
      </c>
      <c r="H22" s="885">
        <v>3571.69</v>
      </c>
    </row>
    <row r="23" spans="1:8" s="1509" customFormat="1" ht="12" customHeight="1">
      <c r="A23" s="1506"/>
      <c r="B23" s="108" t="s">
        <v>44</v>
      </c>
      <c r="C23" s="1512">
        <v>106.6</v>
      </c>
      <c r="D23" s="933">
        <v>106.5</v>
      </c>
      <c r="E23" s="933">
        <v>110.8</v>
      </c>
      <c r="F23" s="933">
        <v>112</v>
      </c>
      <c r="G23" s="933">
        <v>105.9</v>
      </c>
      <c r="H23" s="1513">
        <v>103.9</v>
      </c>
    </row>
    <row r="24" spans="1:8" s="571" customFormat="1" ht="12" customHeight="1">
      <c r="A24" s="354">
        <v>2017</v>
      </c>
      <c r="B24" s="106" t="s">
        <v>73</v>
      </c>
      <c r="C24" s="674">
        <v>3622.42</v>
      </c>
      <c r="D24" s="150">
        <v>3419.35</v>
      </c>
      <c r="E24" s="150">
        <v>2875.99</v>
      </c>
      <c r="F24" s="150">
        <v>9245.6299999999992</v>
      </c>
      <c r="G24" s="150">
        <v>4156.6000000000004</v>
      </c>
      <c r="H24" s="674">
        <v>3356.32</v>
      </c>
    </row>
    <row r="25" spans="1:8" s="571" customFormat="1" ht="12" customHeight="1">
      <c r="A25" s="354"/>
      <c r="B25" s="106" t="s">
        <v>74</v>
      </c>
      <c r="C25" s="674">
        <v>3544.42</v>
      </c>
      <c r="D25" s="150">
        <v>3298.65</v>
      </c>
      <c r="E25" s="150">
        <v>2805.61</v>
      </c>
      <c r="F25" s="150">
        <v>7977.15</v>
      </c>
      <c r="G25" s="150">
        <v>3958.76</v>
      </c>
      <c r="H25" s="674">
        <v>3254.87</v>
      </c>
    </row>
    <row r="26" spans="1:8" s="571" customFormat="1" ht="12" customHeight="1">
      <c r="A26" s="354"/>
      <c r="B26" s="106" t="s">
        <v>75</v>
      </c>
      <c r="C26" s="674">
        <v>3632.02</v>
      </c>
      <c r="D26" s="150">
        <v>3289.53</v>
      </c>
      <c r="E26" s="150">
        <v>2902.21</v>
      </c>
      <c r="F26" s="150">
        <v>8477.0499999999993</v>
      </c>
      <c r="G26" s="150">
        <v>4062.23</v>
      </c>
      <c r="H26" s="674">
        <v>3333.29</v>
      </c>
    </row>
    <row r="27" spans="1:8" s="587" customFormat="1" ht="12" customHeight="1">
      <c r="A27" s="357"/>
      <c r="B27" s="106" t="s">
        <v>76</v>
      </c>
      <c r="C27" s="885">
        <v>3785.53</v>
      </c>
      <c r="D27" s="375">
        <v>3278.45</v>
      </c>
      <c r="E27" s="375">
        <v>2837.78</v>
      </c>
      <c r="F27" s="375">
        <v>8062.02</v>
      </c>
      <c r="G27" s="375">
        <v>4176.03</v>
      </c>
      <c r="H27" s="885">
        <v>3519.67</v>
      </c>
    </row>
    <row r="28" spans="1:8" s="604" customFormat="1" ht="12" customHeight="1">
      <c r="A28" s="354"/>
      <c r="B28" s="106" t="s">
        <v>77</v>
      </c>
      <c r="C28" s="674">
        <v>3666.22</v>
      </c>
      <c r="D28" s="150">
        <v>3349.49</v>
      </c>
      <c r="E28" s="150">
        <v>2906.24</v>
      </c>
      <c r="F28" s="150">
        <v>8036.76</v>
      </c>
      <c r="G28" s="150">
        <v>3988.65</v>
      </c>
      <c r="H28" s="674">
        <v>3383.12</v>
      </c>
    </row>
    <row r="29" spans="1:8" s="604" customFormat="1" ht="12" customHeight="1">
      <c r="A29" s="354"/>
      <c r="B29" s="106" t="s">
        <v>78</v>
      </c>
      <c r="C29" s="674">
        <v>3677.68</v>
      </c>
      <c r="D29" s="150">
        <v>3389.59</v>
      </c>
      <c r="E29" s="150">
        <v>2891.26</v>
      </c>
      <c r="F29" s="150">
        <v>8138.36</v>
      </c>
      <c r="G29" s="150">
        <v>4050.27</v>
      </c>
      <c r="H29" s="674">
        <v>3454.48</v>
      </c>
    </row>
    <row r="30" spans="1:8" s="652" customFormat="1" ht="12" customHeight="1">
      <c r="A30" s="354"/>
      <c r="B30" s="106" t="s">
        <v>79</v>
      </c>
      <c r="C30" s="674">
        <v>3670.35</v>
      </c>
      <c r="D30" s="150">
        <v>3244.69</v>
      </c>
      <c r="E30" s="150">
        <v>2952.51</v>
      </c>
      <c r="F30" s="150">
        <v>8161.77</v>
      </c>
      <c r="G30" s="150">
        <v>4267.37</v>
      </c>
      <c r="H30" s="674">
        <v>3408.79</v>
      </c>
    </row>
    <row r="31" spans="1:8" s="652" customFormat="1" ht="12" customHeight="1">
      <c r="A31" s="354"/>
      <c r="B31" s="106" t="s">
        <v>80</v>
      </c>
      <c r="C31" s="674">
        <v>3658.26</v>
      </c>
      <c r="D31" s="150">
        <v>3282.92</v>
      </c>
      <c r="E31" s="150">
        <v>2920.99</v>
      </c>
      <c r="F31" s="150">
        <v>8237.5499999999993</v>
      </c>
      <c r="G31" s="150">
        <v>4137.82</v>
      </c>
      <c r="H31" s="674">
        <v>3451.81</v>
      </c>
    </row>
    <row r="32" spans="1:8" s="652" customFormat="1" ht="12" customHeight="1">
      <c r="A32" s="354"/>
      <c r="B32" s="106" t="s">
        <v>81</v>
      </c>
      <c r="C32" s="674">
        <v>3825.36</v>
      </c>
      <c r="D32" s="150">
        <v>3386.01</v>
      </c>
      <c r="E32" s="150">
        <v>3069.93</v>
      </c>
      <c r="F32" s="150">
        <v>8195.2900000000009</v>
      </c>
      <c r="G32" s="150">
        <v>5189.8500000000004</v>
      </c>
      <c r="H32" s="674">
        <v>3437.78</v>
      </c>
    </row>
    <row r="33" spans="1:8" s="652" customFormat="1" ht="12" customHeight="1">
      <c r="A33" s="354">
        <v>2018</v>
      </c>
      <c r="B33" s="106" t="s">
        <v>82</v>
      </c>
      <c r="C33" s="674">
        <v>3722.3</v>
      </c>
      <c r="D33" s="150">
        <v>3385.45</v>
      </c>
      <c r="E33" s="150">
        <v>3079.55</v>
      </c>
      <c r="F33" s="150">
        <v>8441.7900000000009</v>
      </c>
      <c r="G33" s="150">
        <v>4141.8599999999997</v>
      </c>
      <c r="H33" s="674">
        <v>3393.13</v>
      </c>
    </row>
    <row r="34" spans="1:8" s="652" customFormat="1" ht="12" customHeight="1">
      <c r="A34" s="354"/>
      <c r="B34" s="106" t="s">
        <v>83</v>
      </c>
      <c r="C34" s="674">
        <v>3805.06</v>
      </c>
      <c r="D34" s="150">
        <v>3289.76</v>
      </c>
      <c r="E34" s="150">
        <v>3031.3</v>
      </c>
      <c r="F34" s="150">
        <v>8807.52</v>
      </c>
      <c r="G34" s="150">
        <v>4113.3500000000004</v>
      </c>
      <c r="H34" s="674">
        <v>3470.23</v>
      </c>
    </row>
    <row r="35" spans="1:8" s="652" customFormat="1" ht="12" customHeight="1">
      <c r="A35" s="354"/>
      <c r="B35" s="106" t="s">
        <v>72</v>
      </c>
      <c r="C35" s="674">
        <v>3925.47</v>
      </c>
      <c r="D35" s="150">
        <v>3250.41</v>
      </c>
      <c r="E35" s="150">
        <v>3206.66</v>
      </c>
      <c r="F35" s="150">
        <v>9193.6200000000008</v>
      </c>
      <c r="G35" s="150">
        <v>4260.1499999999996</v>
      </c>
      <c r="H35" s="674">
        <v>3913.32</v>
      </c>
    </row>
    <row r="36" spans="1:8" s="652" customFormat="1" ht="12" customHeight="1">
      <c r="A36" s="354"/>
      <c r="B36" s="106" t="s">
        <v>73</v>
      </c>
      <c r="C36" s="674">
        <v>3834.96</v>
      </c>
      <c r="D36" s="150">
        <v>3386.83</v>
      </c>
      <c r="E36" s="150">
        <v>3097.66</v>
      </c>
      <c r="F36" s="150">
        <v>10148.459999999999</v>
      </c>
      <c r="G36" s="150">
        <v>4191.9799999999996</v>
      </c>
      <c r="H36" s="674">
        <v>3480.06</v>
      </c>
    </row>
    <row r="37" spans="1:8" s="652" customFormat="1" ht="12" customHeight="1">
      <c r="A37" s="354"/>
      <c r="B37" s="106" t="s">
        <v>74</v>
      </c>
      <c r="C37" s="674">
        <v>3827.05</v>
      </c>
      <c r="D37" s="150">
        <v>3414.39</v>
      </c>
      <c r="E37" s="150">
        <v>3120.43</v>
      </c>
      <c r="F37" s="150">
        <v>8534.6</v>
      </c>
      <c r="G37" s="150">
        <v>4318.2299999999996</v>
      </c>
      <c r="H37" s="674">
        <v>3490.96</v>
      </c>
    </row>
    <row r="38" spans="1:8" s="652" customFormat="1" ht="12" customHeight="1">
      <c r="A38" s="354"/>
      <c r="B38" s="106" t="s">
        <v>75</v>
      </c>
      <c r="C38" s="674">
        <v>3906.08</v>
      </c>
      <c r="D38" s="150">
        <v>3495.28</v>
      </c>
      <c r="E38" s="150">
        <v>3207.89</v>
      </c>
      <c r="F38" s="150">
        <v>8690.2900000000009</v>
      </c>
      <c r="G38" s="150">
        <v>4331.51</v>
      </c>
      <c r="H38" s="674">
        <v>3603</v>
      </c>
    </row>
    <row r="39" spans="1:8" ht="12" customHeight="1">
      <c r="A39" s="354"/>
      <c r="B39" s="104" t="s">
        <v>44</v>
      </c>
      <c r="C39" s="152">
        <v>107.5</v>
      </c>
      <c r="D39" s="152">
        <v>106.3</v>
      </c>
      <c r="E39" s="152">
        <v>110.5</v>
      </c>
      <c r="F39" s="152">
        <v>102.5</v>
      </c>
      <c r="G39" s="152">
        <v>106.6</v>
      </c>
      <c r="H39" s="153">
        <v>108.1</v>
      </c>
    </row>
    <row r="40" spans="1:8" s="1121" customFormat="1" ht="12" customHeight="1">
      <c r="A40" s="1119"/>
      <c r="B40" s="255" t="s">
        <v>45</v>
      </c>
      <c r="C40" s="280">
        <v>102.1</v>
      </c>
      <c r="D40" s="280">
        <v>102.4</v>
      </c>
      <c r="E40" s="280">
        <v>102.8</v>
      </c>
      <c r="F40" s="280">
        <v>101.8</v>
      </c>
      <c r="G40" s="280">
        <v>100.3</v>
      </c>
      <c r="H40" s="281">
        <v>103.2</v>
      </c>
    </row>
  </sheetData>
  <mergeCells count="5">
    <mergeCell ref="C5:H5"/>
    <mergeCell ref="A2:F2"/>
    <mergeCell ref="A4:B5"/>
    <mergeCell ref="A3:H3"/>
    <mergeCell ref="A1:G1"/>
  </mergeCells>
  <phoneticPr fontId="0" type="noConversion"/>
  <hyperlinks>
    <hyperlink ref="H1" location="'Spis tablic     List of tables'!A23" display="Powrót do spisu tablic"/>
    <hyperlink ref="H2" location="'Spis tablic     List of tables'!A2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topLeftCell="A7" zoomScaleNormal="100" workbookViewId="0">
      <selection activeCell="A31" sqref="A31:XFD31"/>
    </sheetView>
  </sheetViews>
  <sheetFormatPr defaultRowHeight="14.25"/>
  <cols>
    <col min="1" max="1" width="8.625" customWidth="1"/>
    <col min="2" max="2" width="13.625" customWidth="1"/>
    <col min="3" max="10" width="12.125" customWidth="1"/>
  </cols>
  <sheetData>
    <row r="1" spans="1:10" ht="14.85" customHeight="1">
      <c r="A1" s="1642" t="s">
        <v>609</v>
      </c>
      <c r="B1" s="1642"/>
      <c r="C1" s="1642"/>
      <c r="D1" s="1642"/>
      <c r="E1" s="1642"/>
      <c r="F1" s="1642"/>
      <c r="G1" s="6"/>
      <c r="H1" s="1694" t="s">
        <v>32</v>
      </c>
      <c r="I1" s="1694"/>
      <c r="J1" s="9"/>
    </row>
    <row r="2" spans="1:10" s="1339" customFormat="1" ht="14.85" customHeight="1">
      <c r="A2" s="1699" t="s">
        <v>1261</v>
      </c>
      <c r="B2" s="1699"/>
      <c r="C2" s="1699"/>
      <c r="D2" s="1699"/>
      <c r="E2" s="1699"/>
      <c r="F2" s="1699"/>
      <c r="G2" s="1377"/>
      <c r="H2" s="1619" t="s">
        <v>298</v>
      </c>
      <c r="I2" s="1619"/>
      <c r="J2" s="1351"/>
    </row>
    <row r="3" spans="1:10" ht="12.75" customHeight="1">
      <c r="A3" s="1638" t="s">
        <v>1263</v>
      </c>
      <c r="B3" s="1638"/>
      <c r="C3" s="1621" t="s">
        <v>1262</v>
      </c>
      <c r="D3" s="1625"/>
      <c r="E3" s="1628"/>
      <c r="F3" s="1621" t="s">
        <v>1267</v>
      </c>
      <c r="G3" s="1625"/>
      <c r="H3" s="1625"/>
      <c r="I3" s="1625"/>
      <c r="J3" s="1625"/>
    </row>
    <row r="4" spans="1:10" ht="12.75" customHeight="1">
      <c r="A4" s="1626"/>
      <c r="B4" s="1626"/>
      <c r="C4" s="1622"/>
      <c r="D4" s="1626"/>
      <c r="E4" s="1629"/>
      <c r="F4" s="1622"/>
      <c r="G4" s="1626"/>
      <c r="H4" s="1626"/>
      <c r="I4" s="1626"/>
      <c r="J4" s="1626"/>
    </row>
    <row r="5" spans="1:10" ht="12.75" customHeight="1">
      <c r="A5" s="1626"/>
      <c r="B5" s="1626"/>
      <c r="C5" s="1622"/>
      <c r="D5" s="1626"/>
      <c r="E5" s="1629"/>
      <c r="F5" s="1622"/>
      <c r="G5" s="1626"/>
      <c r="H5" s="1626"/>
      <c r="I5" s="1626"/>
      <c r="J5" s="1626"/>
    </row>
    <row r="6" spans="1:10" ht="12.75" customHeight="1">
      <c r="A6" s="1626"/>
      <c r="B6" s="1626"/>
      <c r="C6" s="1630"/>
      <c r="D6" s="1631"/>
      <c r="E6" s="1632"/>
      <c r="F6" s="1623"/>
      <c r="G6" s="1627"/>
      <c r="H6" s="1627"/>
      <c r="I6" s="1627"/>
      <c r="J6" s="1627"/>
    </row>
    <row r="7" spans="1:10" ht="12.75" customHeight="1">
      <c r="A7" s="1626"/>
      <c r="B7" s="1626"/>
      <c r="C7" s="1643" t="s">
        <v>1264</v>
      </c>
      <c r="D7" s="1643" t="s">
        <v>1265</v>
      </c>
      <c r="E7" s="1643" t="s">
        <v>1266</v>
      </c>
      <c r="F7" s="1665" t="s">
        <v>1268</v>
      </c>
      <c r="G7" s="1626"/>
      <c r="H7" s="1626"/>
      <c r="I7" s="1626"/>
      <c r="J7" s="1622" t="s">
        <v>1273</v>
      </c>
    </row>
    <row r="8" spans="1:10" ht="12.75" customHeight="1">
      <c r="A8" s="1626"/>
      <c r="B8" s="1626"/>
      <c r="C8" s="1644"/>
      <c r="D8" s="1644"/>
      <c r="E8" s="1644"/>
      <c r="F8" s="1665"/>
      <c r="G8" s="1626"/>
      <c r="H8" s="1626"/>
      <c r="I8" s="1626"/>
      <c r="J8" s="1622"/>
    </row>
    <row r="9" spans="1:10" ht="12.75" customHeight="1">
      <c r="A9" s="1626"/>
      <c r="B9" s="1626"/>
      <c r="C9" s="1644"/>
      <c r="D9" s="1644"/>
      <c r="E9" s="1644"/>
      <c r="F9" s="1665"/>
      <c r="G9" s="1626"/>
      <c r="H9" s="1626"/>
      <c r="I9" s="1626"/>
      <c r="J9" s="1622"/>
    </row>
    <row r="10" spans="1:10" ht="12.75" customHeight="1">
      <c r="A10" s="1626"/>
      <c r="B10" s="1626"/>
      <c r="C10" s="1644"/>
      <c r="D10" s="1644"/>
      <c r="E10" s="1644"/>
      <c r="F10" s="1665"/>
      <c r="G10" s="1626"/>
      <c r="H10" s="1626"/>
      <c r="I10" s="1626"/>
      <c r="J10" s="1622"/>
    </row>
    <row r="11" spans="1:10" ht="12.75" customHeight="1">
      <c r="A11" s="1626"/>
      <c r="B11" s="1626"/>
      <c r="C11" s="1644"/>
      <c r="D11" s="1644"/>
      <c r="E11" s="1644"/>
      <c r="F11" s="1666"/>
      <c r="G11" s="1631"/>
      <c r="H11" s="1631"/>
      <c r="I11" s="1631"/>
      <c r="J11" s="1622"/>
    </row>
    <row r="12" spans="1:10" ht="12.75" customHeight="1">
      <c r="A12" s="1626"/>
      <c r="B12" s="1626"/>
      <c r="C12" s="1644"/>
      <c r="D12" s="1644"/>
      <c r="E12" s="1644"/>
      <c r="F12" s="1643" t="s">
        <v>1269</v>
      </c>
      <c r="G12" s="1643" t="s">
        <v>1270</v>
      </c>
      <c r="H12" s="1643" t="s">
        <v>1271</v>
      </c>
      <c r="I12" s="1664" t="s">
        <v>1272</v>
      </c>
      <c r="J12" s="1622"/>
    </row>
    <row r="13" spans="1:10" ht="12.75" customHeight="1">
      <c r="A13" s="1626"/>
      <c r="B13" s="1626"/>
      <c r="C13" s="1644"/>
      <c r="D13" s="1644"/>
      <c r="E13" s="1644"/>
      <c r="F13" s="1644"/>
      <c r="G13" s="1644"/>
      <c r="H13" s="1644"/>
      <c r="I13" s="1665"/>
      <c r="J13" s="1622"/>
    </row>
    <row r="14" spans="1:10" ht="12.75" customHeight="1">
      <c r="A14" s="1626"/>
      <c r="B14" s="1626"/>
      <c r="C14" s="1644"/>
      <c r="D14" s="1644"/>
      <c r="E14" s="1644"/>
      <c r="F14" s="1644"/>
      <c r="G14" s="1644"/>
      <c r="H14" s="1644"/>
      <c r="I14" s="1665"/>
      <c r="J14" s="1622"/>
    </row>
    <row r="15" spans="1:10" ht="12.75" customHeight="1">
      <c r="A15" s="1626"/>
      <c r="B15" s="1626"/>
      <c r="C15" s="1644"/>
      <c r="D15" s="1644"/>
      <c r="E15" s="1644"/>
      <c r="F15" s="1644"/>
      <c r="G15" s="1644"/>
      <c r="H15" s="1644"/>
      <c r="I15" s="1665"/>
      <c r="J15" s="1622"/>
    </row>
    <row r="16" spans="1:10" ht="12.75" customHeight="1">
      <c r="A16" s="1626"/>
      <c r="B16" s="1626"/>
      <c r="C16" s="1644"/>
      <c r="D16" s="1644"/>
      <c r="E16" s="1644"/>
      <c r="F16" s="1644"/>
      <c r="G16" s="1644"/>
      <c r="H16" s="1644"/>
      <c r="I16" s="1665"/>
      <c r="J16" s="1622"/>
    </row>
    <row r="17" spans="1:11" ht="12.75" customHeight="1">
      <c r="A17" s="1626"/>
      <c r="B17" s="1626"/>
      <c r="C17" s="1644"/>
      <c r="D17" s="1644"/>
      <c r="E17" s="1644"/>
      <c r="F17" s="1644"/>
      <c r="G17" s="1644"/>
      <c r="H17" s="1644"/>
      <c r="I17" s="1665"/>
      <c r="J17" s="1622"/>
    </row>
    <row r="18" spans="1:11" ht="12.75" customHeight="1">
      <c r="A18" s="1626"/>
      <c r="B18" s="1626"/>
      <c r="C18" s="1644"/>
      <c r="D18" s="1644"/>
      <c r="E18" s="1644"/>
      <c r="F18" s="1644"/>
      <c r="G18" s="1644"/>
      <c r="H18" s="1644"/>
      <c r="I18" s="1665"/>
      <c r="J18" s="1622"/>
    </row>
    <row r="19" spans="1:11" ht="12.75" customHeight="1">
      <c r="A19" s="1626"/>
      <c r="B19" s="1626"/>
      <c r="C19" s="1644"/>
      <c r="D19" s="1644"/>
      <c r="E19" s="1644"/>
      <c r="F19" s="1644"/>
      <c r="G19" s="1644"/>
      <c r="H19" s="1644"/>
      <c r="I19" s="1665"/>
      <c r="J19" s="1622"/>
    </row>
    <row r="20" spans="1:11" ht="12.75" customHeight="1">
      <c r="A20" s="1626"/>
      <c r="B20" s="1626"/>
      <c r="C20" s="1644"/>
      <c r="D20" s="1644"/>
      <c r="E20" s="1644"/>
      <c r="F20" s="1644"/>
      <c r="G20" s="1644"/>
      <c r="H20" s="1644"/>
      <c r="I20" s="1665"/>
      <c r="J20" s="1622"/>
    </row>
    <row r="21" spans="1:11" ht="12.75" customHeight="1">
      <c r="A21" s="1631"/>
      <c r="B21" s="1631"/>
      <c r="C21" s="1645"/>
      <c r="D21" s="1645"/>
      <c r="E21" s="1645"/>
      <c r="F21" s="1645"/>
      <c r="G21" s="1645"/>
      <c r="H21" s="1645"/>
      <c r="I21" s="1666"/>
      <c r="J21" s="1630"/>
    </row>
    <row r="22" spans="1:11" s="15" customFormat="1" ht="30" customHeight="1">
      <c r="A22" s="829">
        <v>2017</v>
      </c>
      <c r="B22" s="830" t="s">
        <v>669</v>
      </c>
      <c r="C22" s="187">
        <v>718.6</v>
      </c>
      <c r="D22" s="187">
        <v>620.70000000000005</v>
      </c>
      <c r="E22" s="187">
        <v>97.9</v>
      </c>
      <c r="F22" s="375">
        <v>1998.88</v>
      </c>
      <c r="G22" s="375">
        <v>2097.7399999999998</v>
      </c>
      <c r="H22" s="375">
        <v>1693.9</v>
      </c>
      <c r="I22" s="375">
        <v>1824.05</v>
      </c>
      <c r="J22" s="886">
        <v>1152.29</v>
      </c>
      <c r="K22" s="366"/>
    </row>
    <row r="23" spans="1:11" s="15" customFormat="1" ht="30" customHeight="1">
      <c r="A23" s="829"/>
      <c r="B23" s="830" t="s">
        <v>667</v>
      </c>
      <c r="C23" s="187">
        <v>718</v>
      </c>
      <c r="D23" s="187">
        <v>620.29999999999995</v>
      </c>
      <c r="E23" s="187">
        <v>97.7</v>
      </c>
      <c r="F23" s="375">
        <v>2009.19</v>
      </c>
      <c r="G23" s="375">
        <v>2105.9899999999998</v>
      </c>
      <c r="H23" s="375">
        <v>1711.54</v>
      </c>
      <c r="I23" s="375">
        <v>1833.97</v>
      </c>
      <c r="J23" s="886">
        <v>1158.42</v>
      </c>
      <c r="K23" s="366"/>
    </row>
    <row r="24" spans="1:11" s="15" customFormat="1" ht="30" customHeight="1">
      <c r="A24" s="829"/>
      <c r="B24" s="830" t="s">
        <v>674</v>
      </c>
      <c r="C24" s="187">
        <v>717.6</v>
      </c>
      <c r="D24" s="187">
        <v>619.99699999999996</v>
      </c>
      <c r="E24" s="187">
        <v>97.6</v>
      </c>
      <c r="F24" s="375">
        <v>2015.93</v>
      </c>
      <c r="G24" s="375">
        <v>2111.9299999999998</v>
      </c>
      <c r="H24" s="375">
        <v>1720.88</v>
      </c>
      <c r="I24" s="375">
        <v>1839.28</v>
      </c>
      <c r="J24" s="886">
        <v>1160.99</v>
      </c>
      <c r="K24" s="366"/>
    </row>
    <row r="25" spans="1:11" s="15" customFormat="1" ht="30" customHeight="1">
      <c r="A25" s="829"/>
      <c r="B25" s="830" t="s">
        <v>54</v>
      </c>
      <c r="C25" s="187">
        <v>719.83</v>
      </c>
      <c r="D25" s="187">
        <v>622.42999999999995</v>
      </c>
      <c r="E25" s="187">
        <v>97.4</v>
      </c>
      <c r="F25" s="375">
        <v>2029.36</v>
      </c>
      <c r="G25" s="375">
        <v>2128.34</v>
      </c>
      <c r="H25" s="375">
        <v>1722.75</v>
      </c>
      <c r="I25" s="375">
        <v>1845.08</v>
      </c>
      <c r="J25" s="886">
        <v>1163.06</v>
      </c>
      <c r="K25" s="366"/>
    </row>
    <row r="26" spans="1:11" s="15" customFormat="1" ht="30" customHeight="1">
      <c r="A26" s="829"/>
      <c r="B26" s="830"/>
      <c r="C26" s="187"/>
      <c r="D26" s="187"/>
      <c r="E26" s="187"/>
      <c r="F26" s="375"/>
      <c r="G26" s="375"/>
      <c r="H26" s="375"/>
      <c r="I26" s="375"/>
      <c r="J26" s="886"/>
      <c r="K26" s="366"/>
    </row>
    <row r="27" spans="1:11" s="15" customFormat="1" ht="30" customHeight="1">
      <c r="A27" s="829">
        <v>2018</v>
      </c>
      <c r="B27" s="830" t="s">
        <v>669</v>
      </c>
      <c r="C27" s="187">
        <v>737.4</v>
      </c>
      <c r="D27" s="187">
        <v>640.5</v>
      </c>
      <c r="E27" s="187">
        <v>96.9</v>
      </c>
      <c r="F27" s="375">
        <v>2086.23</v>
      </c>
      <c r="G27" s="375">
        <v>2177.83</v>
      </c>
      <c r="H27" s="375">
        <v>1789.45</v>
      </c>
      <c r="I27" s="375">
        <v>1880.51</v>
      </c>
      <c r="J27" s="886">
        <v>1179.8800000000001</v>
      </c>
      <c r="K27" s="366"/>
    </row>
    <row r="28" spans="1:11" s="15" customFormat="1" ht="30" customHeight="1">
      <c r="A28" s="829"/>
      <c r="B28" s="830" t="s">
        <v>667</v>
      </c>
      <c r="C28" s="1551">
        <v>737.84199999999998</v>
      </c>
      <c r="D28" s="1551">
        <v>641.19200000000001</v>
      </c>
      <c r="E28" s="1551">
        <v>96.65</v>
      </c>
      <c r="F28" s="1271">
        <v>2105.56</v>
      </c>
      <c r="G28" s="1271">
        <v>2193.85</v>
      </c>
      <c r="H28" s="1271">
        <v>1817.54</v>
      </c>
      <c r="I28" s="1271">
        <v>1904.61</v>
      </c>
      <c r="J28" s="886">
        <v>1186.47</v>
      </c>
      <c r="K28" s="366"/>
    </row>
    <row r="29" spans="1:11" s="15" customFormat="1" ht="24.95" customHeight="1">
      <c r="A29" s="825"/>
      <c r="B29" s="826" t="s">
        <v>44</v>
      </c>
      <c r="C29" s="189">
        <v>102.8</v>
      </c>
      <c r="D29" s="189">
        <v>103.4</v>
      </c>
      <c r="E29" s="189">
        <v>98.9</v>
      </c>
      <c r="F29" s="189">
        <f>F28/F23*100</f>
        <v>104.79646026508193</v>
      </c>
      <c r="G29" s="189">
        <f>G28/G23*100</f>
        <v>104.17190964819396</v>
      </c>
      <c r="H29" s="189">
        <f>H28/H23*100</f>
        <v>106.19325285999743</v>
      </c>
      <c r="I29" s="189">
        <f>I28/I23*100</f>
        <v>103.85175330021757</v>
      </c>
      <c r="J29" s="206">
        <f>J28/J23*100</f>
        <v>102.4214015641995</v>
      </c>
      <c r="K29" s="366"/>
    </row>
    <row r="30" spans="1:11" ht="20.100000000000001" customHeight="1">
      <c r="A30" s="1878" t="s">
        <v>704</v>
      </c>
      <c r="B30" s="1878"/>
      <c r="C30" s="1878"/>
      <c r="D30" s="1878"/>
      <c r="E30" s="524"/>
      <c r="F30" s="524"/>
      <c r="G30" s="524"/>
      <c r="H30" s="524"/>
      <c r="I30" s="524"/>
      <c r="J30" s="524"/>
      <c r="K30" s="20"/>
    </row>
    <row r="31" spans="1:11" s="1339" customFormat="1" ht="12.75" customHeight="1">
      <c r="A31" s="1700" t="s">
        <v>1274</v>
      </c>
      <c r="B31" s="1700"/>
      <c r="C31" s="1700"/>
      <c r="D31" s="1700"/>
      <c r="K31" s="1387"/>
    </row>
    <row r="32" spans="1:11">
      <c r="C32" s="15"/>
      <c r="D32" s="15"/>
      <c r="E32" s="15"/>
      <c r="F32" s="15"/>
      <c r="G32" s="15"/>
      <c r="H32" s="15"/>
      <c r="I32" s="15"/>
      <c r="J32" s="15"/>
      <c r="K32" s="20"/>
    </row>
    <row r="33" spans="6:11">
      <c r="F33" s="15"/>
      <c r="K33" s="20"/>
    </row>
  </sheetData>
  <mergeCells count="18">
    <mergeCell ref="H1:I1"/>
    <mergeCell ref="H2:I2"/>
    <mergeCell ref="A30:D30"/>
    <mergeCell ref="H12:H21"/>
    <mergeCell ref="A3:B21"/>
    <mergeCell ref="C3:E6"/>
    <mergeCell ref="A1:F1"/>
    <mergeCell ref="A2:F2"/>
    <mergeCell ref="C7:C21"/>
    <mergeCell ref="D7:D21"/>
    <mergeCell ref="A31:D31"/>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topLeftCell="A4" zoomScaleNormal="100" workbookViewId="0">
      <selection activeCell="A31" sqref="A31:XFD31"/>
    </sheetView>
  </sheetViews>
  <sheetFormatPr defaultRowHeight="14.25"/>
  <cols>
    <col min="1" max="1" width="8.125" style="4" customWidth="1"/>
    <col min="2" max="2" width="10.625" style="4" customWidth="1"/>
    <col min="3" max="8" width="9.625" style="4" customWidth="1"/>
    <col min="9" max="13" width="9.625" customWidth="1"/>
    <col min="14" max="14" width="9" customWidth="1"/>
    <col min="15" max="15" width="5.625" customWidth="1"/>
    <col min="16" max="25" width="9.625" style="4" customWidth="1"/>
  </cols>
  <sheetData>
    <row r="1" spans="1:25" ht="12.75" customHeight="1">
      <c r="A1" s="1624" t="s">
        <v>47</v>
      </c>
      <c r="B1" s="1624"/>
      <c r="C1" s="1624"/>
      <c r="D1" s="1624"/>
      <c r="E1" s="525"/>
      <c r="F1" s="525"/>
      <c r="G1" s="525"/>
      <c r="H1" s="9"/>
      <c r="K1" s="1694" t="s">
        <v>32</v>
      </c>
      <c r="L1" s="1694"/>
    </row>
    <row r="2" spans="1:25" s="1339" customFormat="1" ht="12.75" customHeight="1">
      <c r="A2" s="1636" t="s">
        <v>48</v>
      </c>
      <c r="B2" s="1636"/>
      <c r="C2" s="1636"/>
      <c r="D2" s="1636"/>
      <c r="E2" s="1351"/>
      <c r="F2" s="1351"/>
      <c r="G2" s="1351"/>
      <c r="H2" s="1351"/>
      <c r="K2" s="1619" t="s">
        <v>298</v>
      </c>
      <c r="L2" s="1619"/>
      <c r="P2" s="1342"/>
      <c r="Q2" s="1342"/>
      <c r="R2" s="1342"/>
      <c r="S2" s="1342"/>
      <c r="T2" s="1342"/>
      <c r="U2" s="1342"/>
      <c r="V2" s="1342"/>
      <c r="W2" s="1342"/>
      <c r="X2" s="1342"/>
      <c r="Y2" s="1342"/>
    </row>
    <row r="3" spans="1:25" ht="14.85" customHeight="1">
      <c r="A3" s="1936" t="s">
        <v>610</v>
      </c>
      <c r="B3" s="1936"/>
      <c r="C3" s="1936"/>
      <c r="D3" s="1936"/>
      <c r="E3" s="1936"/>
      <c r="F3" s="1936"/>
      <c r="G3" s="1936"/>
      <c r="H3" s="9"/>
    </row>
    <row r="4" spans="1:25" s="1339" customFormat="1" ht="14.85" customHeight="1">
      <c r="A4" s="1935" t="s">
        <v>1275</v>
      </c>
      <c r="B4" s="1935"/>
      <c r="C4" s="1935"/>
      <c r="D4" s="1935"/>
      <c r="E4" s="1935"/>
      <c r="F4" s="1935"/>
      <c r="G4" s="1935"/>
      <c r="H4" s="1351"/>
      <c r="P4" s="1342"/>
      <c r="Q4" s="1342"/>
      <c r="R4" s="1342"/>
      <c r="S4" s="1342"/>
      <c r="T4" s="1342"/>
      <c r="U4" s="1342"/>
      <c r="V4" s="1342"/>
      <c r="W4" s="1342"/>
      <c r="X4" s="1342"/>
      <c r="Y4" s="1342"/>
    </row>
    <row r="5" spans="1:25" ht="12.75" customHeight="1">
      <c r="A5" s="1625" t="s">
        <v>1278</v>
      </c>
      <c r="B5" s="1628"/>
      <c r="C5" s="1932" t="s">
        <v>1276</v>
      </c>
      <c r="D5" s="1638"/>
      <c r="E5" s="1638"/>
      <c r="F5" s="1638"/>
      <c r="G5" s="1638"/>
      <c r="H5" s="1702"/>
      <c r="I5" s="1664" t="s">
        <v>1277</v>
      </c>
      <c r="J5" s="1638"/>
      <c r="K5" s="1638"/>
      <c r="L5" s="1638"/>
      <c r="M5" s="1638"/>
    </row>
    <row r="6" spans="1:25" ht="12.75" customHeight="1">
      <c r="A6" s="1626"/>
      <c r="B6" s="1629"/>
      <c r="C6" s="1622"/>
      <c r="D6" s="1626"/>
      <c r="E6" s="1626"/>
      <c r="F6" s="1626"/>
      <c r="G6" s="1626"/>
      <c r="H6" s="1703"/>
      <c r="I6" s="1665"/>
      <c r="J6" s="1626"/>
      <c r="K6" s="1626"/>
      <c r="L6" s="1626"/>
      <c r="M6" s="1626"/>
    </row>
    <row r="7" spans="1:25" ht="12.75" customHeight="1">
      <c r="A7" s="1626"/>
      <c r="B7" s="1629"/>
      <c r="C7" s="1622"/>
      <c r="D7" s="1626"/>
      <c r="E7" s="1626"/>
      <c r="F7" s="1626"/>
      <c r="G7" s="1626"/>
      <c r="H7" s="1703"/>
      <c r="I7" s="1665"/>
      <c r="J7" s="1626"/>
      <c r="K7" s="1626"/>
      <c r="L7" s="1626"/>
      <c r="M7" s="1626"/>
    </row>
    <row r="8" spans="1:25" ht="12.75" customHeight="1">
      <c r="A8" s="1626"/>
      <c r="B8" s="1629"/>
      <c r="C8" s="1630"/>
      <c r="D8" s="1631"/>
      <c r="E8" s="1631"/>
      <c r="F8" s="1631"/>
      <c r="G8" s="1631"/>
      <c r="H8" s="1704"/>
      <c r="I8" s="1666"/>
      <c r="J8" s="1631"/>
      <c r="K8" s="1631"/>
      <c r="L8" s="1631"/>
      <c r="M8" s="1631"/>
    </row>
    <row r="9" spans="1:25" ht="12.75" customHeight="1">
      <c r="A9" s="1626"/>
      <c r="B9" s="1629"/>
      <c r="C9" s="1697" t="s">
        <v>1279</v>
      </c>
      <c r="D9" s="1607" t="s">
        <v>1280</v>
      </c>
      <c r="E9" s="1664" t="s">
        <v>1281</v>
      </c>
      <c r="F9" s="733"/>
      <c r="G9" s="887"/>
      <c r="H9" s="1697" t="s">
        <v>1284</v>
      </c>
      <c r="I9" s="1697" t="s">
        <v>1285</v>
      </c>
      <c r="J9" s="1697" t="s">
        <v>1286</v>
      </c>
      <c r="K9" s="1697" t="s">
        <v>1287</v>
      </c>
      <c r="L9" s="1697" t="s">
        <v>1288</v>
      </c>
      <c r="M9" s="1932" t="s">
        <v>1289</v>
      </c>
    </row>
    <row r="10" spans="1:25" ht="12.75" customHeight="1">
      <c r="A10" s="1626"/>
      <c r="B10" s="1629"/>
      <c r="C10" s="1634"/>
      <c r="D10" s="1608"/>
      <c r="E10" s="1665"/>
      <c r="F10" s="734"/>
      <c r="G10" s="751"/>
      <c r="H10" s="1634"/>
      <c r="I10" s="1634"/>
      <c r="J10" s="1634"/>
      <c r="K10" s="1634"/>
      <c r="L10" s="1634"/>
      <c r="M10" s="1622"/>
    </row>
    <row r="11" spans="1:25" ht="12.75" customHeight="1">
      <c r="A11" s="1626"/>
      <c r="B11" s="1629"/>
      <c r="C11" s="1634"/>
      <c r="D11" s="1608"/>
      <c r="E11" s="1665"/>
      <c r="F11" s="1634" t="s">
        <v>1282</v>
      </c>
      <c r="G11" s="1633" t="s">
        <v>1283</v>
      </c>
      <c r="H11" s="1634"/>
      <c r="I11" s="1634"/>
      <c r="J11" s="1634"/>
      <c r="K11" s="1634"/>
      <c r="L11" s="1634"/>
      <c r="M11" s="1622"/>
    </row>
    <row r="12" spans="1:25" ht="12.75" customHeight="1">
      <c r="A12" s="1626"/>
      <c r="B12" s="1629"/>
      <c r="C12" s="1634"/>
      <c r="D12" s="1608"/>
      <c r="E12" s="1665"/>
      <c r="F12" s="1634"/>
      <c r="G12" s="1634"/>
      <c r="H12" s="1634"/>
      <c r="I12" s="1634"/>
      <c r="J12" s="1634"/>
      <c r="K12" s="1634"/>
      <c r="L12" s="1634"/>
      <c r="M12" s="1622"/>
    </row>
    <row r="13" spans="1:25" ht="12.75" customHeight="1">
      <c r="A13" s="1626"/>
      <c r="B13" s="1629"/>
      <c r="C13" s="1634"/>
      <c r="D13" s="1608"/>
      <c r="E13" s="1665"/>
      <c r="F13" s="1634"/>
      <c r="G13" s="1634"/>
      <c r="H13" s="1634"/>
      <c r="I13" s="1634"/>
      <c r="J13" s="1634"/>
      <c r="K13" s="1634"/>
      <c r="L13" s="1634"/>
      <c r="M13" s="1622"/>
    </row>
    <row r="14" spans="1:25" ht="12.75" customHeight="1">
      <c r="A14" s="1626"/>
      <c r="B14" s="1629"/>
      <c r="C14" s="1634"/>
      <c r="D14" s="1608"/>
      <c r="E14" s="1665"/>
      <c r="F14" s="1634"/>
      <c r="G14" s="1634"/>
      <c r="H14" s="1634"/>
      <c r="I14" s="1634"/>
      <c r="J14" s="1634"/>
      <c r="K14" s="1634"/>
      <c r="L14" s="1634"/>
      <c r="M14" s="1622"/>
    </row>
    <row r="15" spans="1:25" ht="12.75" customHeight="1">
      <c r="A15" s="1626"/>
      <c r="B15" s="1629"/>
      <c r="C15" s="1634"/>
      <c r="D15" s="1608"/>
      <c r="E15" s="1665"/>
      <c r="F15" s="1634"/>
      <c r="G15" s="1634"/>
      <c r="H15" s="1634"/>
      <c r="I15" s="1634"/>
      <c r="J15" s="1634"/>
      <c r="K15" s="1634"/>
      <c r="L15" s="1634"/>
      <c r="M15" s="1622"/>
    </row>
    <row r="16" spans="1:25" ht="12.75" customHeight="1">
      <c r="A16" s="1626"/>
      <c r="B16" s="1629"/>
      <c r="C16" s="1634"/>
      <c r="D16" s="1608"/>
      <c r="E16" s="1665"/>
      <c r="F16" s="1634"/>
      <c r="G16" s="1634"/>
      <c r="H16" s="1634"/>
      <c r="I16" s="1634"/>
      <c r="J16" s="1634"/>
      <c r="K16" s="1634"/>
      <c r="L16" s="1634"/>
      <c r="M16" s="1622"/>
    </row>
    <row r="17" spans="1:25" ht="12.75" customHeight="1">
      <c r="A17" s="1626"/>
      <c r="B17" s="1629"/>
      <c r="C17" s="1634"/>
      <c r="D17" s="1608"/>
      <c r="E17" s="1665"/>
      <c r="F17" s="1634"/>
      <c r="G17" s="1634"/>
      <c r="H17" s="1634"/>
      <c r="I17" s="1634"/>
      <c r="J17" s="1634"/>
      <c r="K17" s="1634"/>
      <c r="L17" s="1634"/>
      <c r="M17" s="1622"/>
    </row>
    <row r="18" spans="1:25" ht="12.75" customHeight="1">
      <c r="A18" s="1626"/>
      <c r="B18" s="1629"/>
      <c r="C18" s="1634"/>
      <c r="D18" s="1608"/>
      <c r="E18" s="1665"/>
      <c r="F18" s="1634"/>
      <c r="G18" s="1634"/>
      <c r="H18" s="1634"/>
      <c r="I18" s="1634"/>
      <c r="J18" s="1634"/>
      <c r="K18" s="1634"/>
      <c r="L18" s="1634"/>
      <c r="M18" s="1622"/>
    </row>
    <row r="19" spans="1:25" ht="12.75" customHeight="1">
      <c r="A19" s="1626"/>
      <c r="B19" s="1629"/>
      <c r="C19" s="1634"/>
      <c r="D19" s="1608"/>
      <c r="E19" s="1665"/>
      <c r="F19" s="1634"/>
      <c r="G19" s="1634"/>
      <c r="H19" s="1634"/>
      <c r="I19" s="1634"/>
      <c r="J19" s="1634"/>
      <c r="K19" s="1634"/>
      <c r="L19" s="1634"/>
      <c r="M19" s="1622"/>
    </row>
    <row r="20" spans="1:25" ht="12.75" customHeight="1">
      <c r="A20" s="1626"/>
      <c r="B20" s="1629"/>
      <c r="C20" s="1634"/>
      <c r="D20" s="1608"/>
      <c r="E20" s="1665"/>
      <c r="F20" s="1634"/>
      <c r="G20" s="1634"/>
      <c r="H20" s="1634"/>
      <c r="I20" s="1634"/>
      <c r="J20" s="1634"/>
      <c r="K20" s="1634"/>
      <c r="L20" s="1634"/>
      <c r="M20" s="1622"/>
    </row>
    <row r="21" spans="1:25" ht="12.75" customHeight="1">
      <c r="A21" s="1626"/>
      <c r="B21" s="1629"/>
      <c r="C21" s="1635"/>
      <c r="D21" s="1609"/>
      <c r="E21" s="1884"/>
      <c r="F21" s="1635"/>
      <c r="G21" s="1635"/>
      <c r="H21" s="1635"/>
      <c r="I21" s="1635"/>
      <c r="J21" s="1635"/>
      <c r="K21" s="1635"/>
      <c r="L21" s="1635"/>
      <c r="M21" s="1623"/>
    </row>
    <row r="22" spans="1:25" ht="14.85" customHeight="1">
      <c r="A22" s="1631"/>
      <c r="B22" s="1632"/>
      <c r="C22" s="1933" t="s">
        <v>987</v>
      </c>
      <c r="D22" s="1934"/>
      <c r="E22" s="1934"/>
      <c r="F22" s="1934"/>
      <c r="G22" s="1934"/>
      <c r="H22" s="1934"/>
      <c r="I22" s="1934"/>
      <c r="J22" s="1934"/>
      <c r="K22" s="1934"/>
      <c r="L22" s="1934"/>
      <c r="M22" s="1934"/>
    </row>
    <row r="23" spans="1:25" s="133" customFormat="1" ht="30" customHeight="1">
      <c r="A23" s="760">
        <v>2017</v>
      </c>
      <c r="B23" s="888" t="s">
        <v>669</v>
      </c>
      <c r="C23" s="187">
        <v>47412.1</v>
      </c>
      <c r="D23" s="187">
        <v>24738</v>
      </c>
      <c r="E23" s="187">
        <v>21519.200000000001</v>
      </c>
      <c r="F23" s="187">
        <v>533.5</v>
      </c>
      <c r="G23" s="187">
        <v>134.5</v>
      </c>
      <c r="H23" s="187">
        <v>621.4</v>
      </c>
      <c r="I23" s="187">
        <v>44574.8</v>
      </c>
      <c r="J23" s="187">
        <v>27230.400000000001</v>
      </c>
      <c r="K23" s="187">
        <v>16542.900000000001</v>
      </c>
      <c r="L23" s="187">
        <v>260.5</v>
      </c>
      <c r="M23" s="368">
        <v>540.9</v>
      </c>
      <c r="N23" s="134"/>
    </row>
    <row r="24" spans="1:25" s="133" customFormat="1" ht="30" customHeight="1">
      <c r="A24" s="760"/>
      <c r="B24" s="888" t="s">
        <v>667</v>
      </c>
      <c r="C24" s="187">
        <v>97956.6</v>
      </c>
      <c r="D24" s="187">
        <v>50992.9</v>
      </c>
      <c r="E24" s="187">
        <v>43822.7</v>
      </c>
      <c r="F24" s="187">
        <v>1067.7</v>
      </c>
      <c r="G24" s="187">
        <v>285</v>
      </c>
      <c r="H24" s="187">
        <v>2073.3000000000002</v>
      </c>
      <c r="I24" s="187">
        <v>91560.8</v>
      </c>
      <c r="J24" s="187">
        <v>56632.4</v>
      </c>
      <c r="K24" s="187">
        <v>33302.400000000001</v>
      </c>
      <c r="L24" s="187">
        <v>555.1</v>
      </c>
      <c r="M24" s="368">
        <v>1070.8</v>
      </c>
      <c r="N24" s="134"/>
    </row>
    <row r="25" spans="1:25" s="133" customFormat="1" ht="30" customHeight="1">
      <c r="A25" s="760"/>
      <c r="B25" s="888" t="s">
        <v>674</v>
      </c>
      <c r="C25" s="187">
        <v>148942.06700000001</v>
      </c>
      <c r="D25" s="187">
        <v>77929.630999999994</v>
      </c>
      <c r="E25" s="187">
        <v>67225.521999999997</v>
      </c>
      <c r="F25" s="187">
        <v>1546.596</v>
      </c>
      <c r="G25" s="187">
        <v>428.88099999999997</v>
      </c>
      <c r="H25" s="187">
        <v>2240.3180000000002</v>
      </c>
      <c r="I25" s="187">
        <v>140168.92800000001</v>
      </c>
      <c r="J25" s="187">
        <v>86967.278999999995</v>
      </c>
      <c r="K25" s="187">
        <v>50613.097000000002</v>
      </c>
      <c r="L25" s="187">
        <v>1066.1179999999999</v>
      </c>
      <c r="M25" s="368">
        <v>1522.434</v>
      </c>
      <c r="N25" s="134"/>
    </row>
    <row r="26" spans="1:25" s="133" customFormat="1" ht="30" customHeight="1">
      <c r="A26" s="760"/>
      <c r="B26" s="888" t="s">
        <v>54</v>
      </c>
      <c r="C26" s="187">
        <v>202479.48300000001</v>
      </c>
      <c r="D26" s="187">
        <v>106191.689</v>
      </c>
      <c r="E26" s="187">
        <v>91000.948000000004</v>
      </c>
      <c r="F26" s="187">
        <v>2413.3939999999998</v>
      </c>
      <c r="G26" s="187">
        <v>594.98599999999999</v>
      </c>
      <c r="H26" s="187">
        <v>2873.4520000000002</v>
      </c>
      <c r="I26" s="187">
        <v>191278.52100000001</v>
      </c>
      <c r="J26" s="187">
        <v>118662.95</v>
      </c>
      <c r="K26" s="187">
        <v>68426.016000000003</v>
      </c>
      <c r="L26" s="187">
        <v>1948.28</v>
      </c>
      <c r="M26" s="368">
        <v>2241.2750000000001</v>
      </c>
      <c r="N26" s="134"/>
    </row>
    <row r="27" spans="1:25" s="133" customFormat="1" ht="30" customHeight="1">
      <c r="A27" s="760"/>
      <c r="B27" s="888"/>
      <c r="C27" s="187"/>
      <c r="D27" s="187"/>
      <c r="E27" s="187"/>
      <c r="F27" s="187"/>
      <c r="G27" s="187"/>
      <c r="H27" s="187"/>
      <c r="I27" s="187"/>
      <c r="J27" s="187"/>
      <c r="K27" s="187"/>
      <c r="L27" s="187"/>
      <c r="M27" s="368"/>
      <c r="N27" s="134"/>
    </row>
    <row r="28" spans="1:25" s="133" customFormat="1" ht="30" customHeight="1">
      <c r="A28" s="760">
        <v>2018</v>
      </c>
      <c r="B28" s="888" t="s">
        <v>669</v>
      </c>
      <c r="C28" s="187">
        <v>48779.199999999997</v>
      </c>
      <c r="D28" s="187">
        <v>26202.799999999999</v>
      </c>
      <c r="E28" s="187">
        <v>21630.9</v>
      </c>
      <c r="F28" s="187">
        <v>528.79999999999995</v>
      </c>
      <c r="G28" s="187">
        <v>147.69999999999999</v>
      </c>
      <c r="H28" s="187">
        <v>416.7</v>
      </c>
      <c r="I28" s="187">
        <v>46293.8</v>
      </c>
      <c r="J28" s="187">
        <v>29061.3</v>
      </c>
      <c r="K28" s="187">
        <v>16280.3</v>
      </c>
      <c r="L28" s="187">
        <v>300.89999999999998</v>
      </c>
      <c r="M28" s="368">
        <v>651.4</v>
      </c>
      <c r="N28" s="134"/>
    </row>
    <row r="29" spans="1:25" s="133" customFormat="1" ht="30" customHeight="1">
      <c r="A29" s="760"/>
      <c r="B29" s="888" t="s">
        <v>667</v>
      </c>
      <c r="C29" s="187">
        <v>103351.626</v>
      </c>
      <c r="D29" s="187">
        <v>55488.413</v>
      </c>
      <c r="E29" s="187">
        <v>45602.349000000002</v>
      </c>
      <c r="F29" s="187">
        <v>1125.9259999999999</v>
      </c>
      <c r="G29" s="187">
        <v>280.05399999999997</v>
      </c>
      <c r="H29" s="187">
        <v>1134.9380000000001</v>
      </c>
      <c r="I29" s="187">
        <v>97277.573999999993</v>
      </c>
      <c r="J29" s="187">
        <v>61298.55</v>
      </c>
      <c r="K29" s="187">
        <v>34065.42</v>
      </c>
      <c r="L29" s="187">
        <v>651.82299999999998</v>
      </c>
      <c r="M29" s="368">
        <v>1261.7809999999999</v>
      </c>
      <c r="N29" s="134"/>
    </row>
    <row r="30" spans="1:25" s="125" customFormat="1" ht="24.95" customHeight="1">
      <c r="A30" s="1938" t="s">
        <v>705</v>
      </c>
      <c r="B30" s="1938"/>
      <c r="C30" s="1938"/>
      <c r="D30" s="1938"/>
      <c r="E30" s="1938"/>
      <c r="F30" s="1938"/>
      <c r="G30" s="1938"/>
      <c r="H30" s="1938"/>
      <c r="I30" s="519"/>
      <c r="J30" s="519"/>
      <c r="K30" s="519"/>
      <c r="L30" s="519"/>
      <c r="M30" s="519"/>
      <c r="N30" s="54"/>
      <c r="O30" s="54"/>
      <c r="P30" s="127"/>
      <c r="Q30" s="127"/>
      <c r="R30" s="127"/>
      <c r="S30" s="127"/>
      <c r="T30" s="127"/>
      <c r="U30" s="127"/>
      <c r="V30" s="127"/>
      <c r="W30" s="127"/>
      <c r="X30" s="127"/>
      <c r="Y30" s="127"/>
    </row>
    <row r="31" spans="1:25" s="1585" customFormat="1" ht="15" customHeight="1">
      <c r="A31" s="1937" t="s">
        <v>677</v>
      </c>
      <c r="B31" s="1937"/>
      <c r="C31" s="1937"/>
      <c r="D31" s="1937"/>
      <c r="E31" s="1937"/>
      <c r="F31" s="1937"/>
      <c r="G31" s="1937"/>
      <c r="H31" s="1937"/>
      <c r="I31" s="1937"/>
      <c r="N31" s="1388"/>
      <c r="O31" s="1388"/>
      <c r="P31" s="1389"/>
      <c r="Q31" s="1389"/>
      <c r="R31" s="1389"/>
      <c r="S31" s="1389"/>
      <c r="T31" s="1389"/>
      <c r="U31" s="1389"/>
      <c r="V31" s="1389"/>
      <c r="W31" s="1389"/>
      <c r="X31" s="1389"/>
      <c r="Y31" s="1389"/>
    </row>
    <row r="32" spans="1:25" ht="12.75" customHeight="1">
      <c r="A32" s="84"/>
      <c r="B32" s="84"/>
      <c r="C32" s="84"/>
      <c r="D32" s="84"/>
      <c r="E32" s="84"/>
      <c r="F32" s="84"/>
      <c r="G32" s="84"/>
      <c r="H32" s="84"/>
      <c r="I32" s="300"/>
      <c r="N32" s="53"/>
      <c r="O32" s="53"/>
    </row>
    <row r="33" spans="1:15" ht="12.75" customHeight="1">
      <c r="A33" s="84"/>
      <c r="B33" s="84"/>
      <c r="C33" s="300"/>
      <c r="D33" s="84"/>
      <c r="E33" s="300"/>
      <c r="F33" s="84"/>
      <c r="G33" s="84"/>
      <c r="H33" s="300"/>
      <c r="I33" s="84"/>
      <c r="N33" s="53"/>
      <c r="O33" s="53"/>
    </row>
    <row r="34" spans="1:15" ht="12.75" customHeight="1">
      <c r="A34" s="84"/>
      <c r="B34" s="84"/>
      <c r="C34" s="300"/>
      <c r="D34" s="300"/>
      <c r="E34" s="300"/>
      <c r="F34" s="300"/>
      <c r="G34" s="84"/>
      <c r="H34" s="300"/>
      <c r="I34" s="84"/>
      <c r="N34" s="53"/>
      <c r="O34" s="53"/>
    </row>
    <row r="35" spans="1:15" ht="12.75" customHeight="1">
      <c r="A35" s="84"/>
      <c r="B35" s="84"/>
      <c r="C35" s="84"/>
      <c r="D35" s="84"/>
      <c r="E35" s="300"/>
      <c r="F35" s="300"/>
      <c r="G35" s="84"/>
      <c r="H35" s="84"/>
      <c r="I35" s="84"/>
      <c r="N35" s="53"/>
      <c r="O35" s="53"/>
    </row>
    <row r="36" spans="1:15" ht="12.75" customHeight="1">
      <c r="A36" s="84"/>
      <c r="B36" s="84"/>
      <c r="C36" s="84"/>
      <c r="D36" s="84"/>
      <c r="E36" s="84"/>
      <c r="F36" s="84"/>
      <c r="G36" s="84"/>
      <c r="H36" s="84"/>
      <c r="I36" s="84"/>
      <c r="N36" s="53"/>
      <c r="O36" s="53"/>
    </row>
    <row r="37" spans="1:15" ht="12.75" customHeight="1">
      <c r="A37" s="84"/>
      <c r="B37" s="84"/>
      <c r="C37" s="84"/>
      <c r="D37" s="84"/>
      <c r="E37" s="84"/>
      <c r="F37" s="84"/>
      <c r="G37" s="84"/>
      <c r="H37" s="84"/>
      <c r="I37" s="84"/>
      <c r="N37" s="53"/>
      <c r="O37" s="53"/>
    </row>
    <row r="38" spans="1:15" ht="12.75" customHeight="1">
      <c r="A38" s="84"/>
      <c r="B38" s="84"/>
      <c r="C38" s="84"/>
      <c r="D38" s="84"/>
      <c r="E38" s="84"/>
      <c r="F38" s="84"/>
      <c r="G38" s="84"/>
      <c r="H38" s="84"/>
      <c r="I38" s="84"/>
      <c r="N38" s="53"/>
      <c r="O38" s="53"/>
    </row>
    <row r="39" spans="1:15" ht="12.75" customHeight="1">
      <c r="A39" s="84"/>
      <c r="B39" s="84"/>
      <c r="C39" s="84"/>
      <c r="D39" s="84"/>
      <c r="E39" s="84"/>
      <c r="F39" s="84"/>
      <c r="G39" s="84"/>
      <c r="H39" s="84"/>
      <c r="I39" s="84"/>
      <c r="N39" s="53"/>
      <c r="O39" s="53"/>
    </row>
    <row r="40" spans="1:15" ht="12.75" customHeight="1">
      <c r="A40" s="84"/>
      <c r="B40" s="84"/>
      <c r="C40" s="84"/>
      <c r="D40" s="84"/>
      <c r="E40" s="84"/>
      <c r="F40" s="84"/>
      <c r="G40" s="84"/>
      <c r="H40" s="84"/>
      <c r="I40" s="84"/>
      <c r="N40" s="53"/>
      <c r="O40" s="53"/>
    </row>
    <row r="41" spans="1:15" ht="12.75" customHeight="1">
      <c r="A41" s="84"/>
      <c r="B41" s="84"/>
      <c r="C41" s="84"/>
      <c r="D41" s="84"/>
      <c r="E41" s="84"/>
      <c r="F41" s="84"/>
      <c r="G41" s="84"/>
      <c r="H41" s="84"/>
      <c r="I41" s="84"/>
      <c r="N41" s="53"/>
      <c r="O41" s="53"/>
    </row>
    <row r="42" spans="1:15" ht="12.75" customHeight="1">
      <c r="A42" s="84"/>
      <c r="B42" s="84"/>
      <c r="C42" s="84"/>
      <c r="D42" s="84"/>
      <c r="E42" s="84"/>
      <c r="F42" s="84"/>
      <c r="G42" s="84"/>
      <c r="H42" s="84"/>
      <c r="I42" s="84"/>
      <c r="N42" s="53"/>
      <c r="O42" s="53"/>
    </row>
    <row r="43" spans="1:15" ht="12.75" customHeight="1">
      <c r="A43" s="84"/>
      <c r="B43" s="84"/>
      <c r="C43" s="84"/>
      <c r="D43" s="84"/>
      <c r="E43" s="84"/>
      <c r="F43" s="84"/>
      <c r="G43" s="84"/>
      <c r="H43" s="84"/>
      <c r="I43" s="84"/>
      <c r="N43" s="53"/>
      <c r="O43" s="53"/>
    </row>
    <row r="44" spans="1:15" ht="12.75" customHeight="1"/>
  </sheetData>
  <mergeCells count="23">
    <mergeCell ref="A31:I31"/>
    <mergeCell ref="E9:E21"/>
    <mergeCell ref="C9:C21"/>
    <mergeCell ref="H9:H21"/>
    <mergeCell ref="F11:F21"/>
    <mergeCell ref="A5:B22"/>
    <mergeCell ref="A30:H30"/>
    <mergeCell ref="K1:L1"/>
    <mergeCell ref="I5:M8"/>
    <mergeCell ref="A1:D1"/>
    <mergeCell ref="A2:D2"/>
    <mergeCell ref="A4:G4"/>
    <mergeCell ref="K2:L2"/>
    <mergeCell ref="A3:G3"/>
    <mergeCell ref="C5:H8"/>
    <mergeCell ref="M9:M21"/>
    <mergeCell ref="I9:I21"/>
    <mergeCell ref="C22:M22"/>
    <mergeCell ref="D9:D21"/>
    <mergeCell ref="L9:L21"/>
    <mergeCell ref="J9:J21"/>
    <mergeCell ref="G11:G21"/>
    <mergeCell ref="K9:K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topLeftCell="A4" zoomScaleNormal="100" workbookViewId="0">
      <selection activeCell="A28" sqref="A28:XFD28"/>
    </sheetView>
  </sheetViews>
  <sheetFormatPr defaultRowHeight="14.25"/>
  <cols>
    <col min="1" max="1" width="8.625" customWidth="1"/>
    <col min="2" max="2" width="10.625" customWidth="1"/>
    <col min="3" max="4" width="12.75" customWidth="1"/>
    <col min="5" max="5" width="12.625" customWidth="1"/>
    <col min="6" max="10" width="12.75" customWidth="1"/>
  </cols>
  <sheetData>
    <row r="1" spans="1:10">
      <c r="A1" s="1877" t="s">
        <v>611</v>
      </c>
      <c r="B1" s="1877"/>
      <c r="C1" s="1877"/>
      <c r="D1" s="1877"/>
      <c r="E1" s="1877"/>
      <c r="F1" s="480"/>
      <c r="G1" s="524"/>
      <c r="H1" s="1694" t="s">
        <v>32</v>
      </c>
      <c r="I1" s="1694"/>
    </row>
    <row r="2" spans="1:10" s="1339" customFormat="1">
      <c r="A2" s="1941" t="s">
        <v>1290</v>
      </c>
      <c r="B2" s="1941"/>
      <c r="C2" s="1941"/>
      <c r="D2" s="1941"/>
      <c r="E2" s="1941"/>
      <c r="F2" s="1941"/>
      <c r="G2" s="1941"/>
      <c r="H2" s="1619" t="s">
        <v>298</v>
      </c>
      <c r="I2" s="1619"/>
    </row>
    <row r="3" spans="1:10" ht="13.9" customHeight="1">
      <c r="A3" s="1638" t="s">
        <v>1291</v>
      </c>
      <c r="B3" s="1702"/>
      <c r="C3" s="1702" t="s">
        <v>1292</v>
      </c>
      <c r="D3" s="1621" t="s">
        <v>1293</v>
      </c>
      <c r="E3" s="1625"/>
      <c r="F3" s="1628"/>
      <c r="G3" s="1697" t="s">
        <v>1297</v>
      </c>
      <c r="H3" s="1932" t="s">
        <v>1298</v>
      </c>
      <c r="I3" s="1638"/>
      <c r="J3" s="1638"/>
    </row>
    <row r="4" spans="1:10">
      <c r="A4" s="1626"/>
      <c r="B4" s="1703"/>
      <c r="C4" s="1703"/>
      <c r="D4" s="1622"/>
      <c r="E4" s="1626"/>
      <c r="F4" s="1629"/>
      <c r="G4" s="1634"/>
      <c r="H4" s="1622"/>
      <c r="I4" s="1626"/>
      <c r="J4" s="1626"/>
    </row>
    <row r="5" spans="1:10">
      <c r="A5" s="1626"/>
      <c r="B5" s="1703"/>
      <c r="C5" s="1703"/>
      <c r="D5" s="1622"/>
      <c r="E5" s="1626"/>
      <c r="F5" s="1629"/>
      <c r="G5" s="1634"/>
      <c r="H5" s="1622"/>
      <c r="I5" s="1626"/>
      <c r="J5" s="1626"/>
    </row>
    <row r="6" spans="1:10">
      <c r="A6" s="1626"/>
      <c r="B6" s="1703"/>
      <c r="C6" s="1703"/>
      <c r="D6" s="1622"/>
      <c r="E6" s="1626"/>
      <c r="F6" s="1629"/>
      <c r="G6" s="1634"/>
      <c r="H6" s="1630"/>
      <c r="I6" s="1631"/>
      <c r="J6" s="1631"/>
    </row>
    <row r="7" spans="1:10">
      <c r="A7" s="1626"/>
      <c r="B7" s="1703"/>
      <c r="C7" s="1703"/>
      <c r="D7" s="1622"/>
      <c r="E7" s="1626"/>
      <c r="F7" s="1629"/>
      <c r="G7" s="1634"/>
      <c r="H7" s="1697" t="s">
        <v>1299</v>
      </c>
      <c r="I7" s="1697" t="s">
        <v>1300</v>
      </c>
      <c r="J7" s="1932" t="s">
        <v>1301</v>
      </c>
    </row>
    <row r="8" spans="1:10">
      <c r="A8" s="1626"/>
      <c r="B8" s="1703"/>
      <c r="C8" s="1703"/>
      <c r="D8" s="1622"/>
      <c r="E8" s="1626"/>
      <c r="F8" s="1629"/>
      <c r="G8" s="1634"/>
      <c r="H8" s="1634"/>
      <c r="I8" s="1634"/>
      <c r="J8" s="1622"/>
    </row>
    <row r="9" spans="1:10">
      <c r="A9" s="1626"/>
      <c r="B9" s="1703"/>
      <c r="C9" s="1703"/>
      <c r="D9" s="1622"/>
      <c r="E9" s="1626"/>
      <c r="F9" s="1629"/>
      <c r="G9" s="1634"/>
      <c r="H9" s="1634"/>
      <c r="I9" s="1634"/>
      <c r="J9" s="1622"/>
    </row>
    <row r="10" spans="1:10">
      <c r="A10" s="1626"/>
      <c r="B10" s="1703"/>
      <c r="C10" s="1703"/>
      <c r="D10" s="1630"/>
      <c r="E10" s="1631"/>
      <c r="F10" s="1632"/>
      <c r="G10" s="1634"/>
      <c r="H10" s="1634"/>
      <c r="I10" s="1634"/>
      <c r="J10" s="1622"/>
    </row>
    <row r="11" spans="1:10">
      <c r="A11" s="1626"/>
      <c r="B11" s="1703"/>
      <c r="C11" s="1703"/>
      <c r="D11" s="1697" t="s">
        <v>1294</v>
      </c>
      <c r="E11" s="1697" t="s">
        <v>1295</v>
      </c>
      <c r="F11" s="1697" t="s">
        <v>1296</v>
      </c>
      <c r="G11" s="1634"/>
      <c r="H11" s="1634"/>
      <c r="I11" s="1634"/>
      <c r="J11" s="1622"/>
    </row>
    <row r="12" spans="1:10">
      <c r="A12" s="1626"/>
      <c r="B12" s="1703"/>
      <c r="C12" s="1703"/>
      <c r="D12" s="1634"/>
      <c r="E12" s="1634"/>
      <c r="F12" s="1634"/>
      <c r="G12" s="1634"/>
      <c r="H12" s="1634"/>
      <c r="I12" s="1634"/>
      <c r="J12" s="1622"/>
    </row>
    <row r="13" spans="1:10">
      <c r="A13" s="1626"/>
      <c r="B13" s="1703"/>
      <c r="C13" s="1703"/>
      <c r="D13" s="1634"/>
      <c r="E13" s="1634"/>
      <c r="F13" s="1634"/>
      <c r="G13" s="1634"/>
      <c r="H13" s="1634"/>
      <c r="I13" s="1634"/>
      <c r="J13" s="1622"/>
    </row>
    <row r="14" spans="1:10">
      <c r="A14" s="1626"/>
      <c r="B14" s="1703"/>
      <c r="C14" s="1703"/>
      <c r="D14" s="1634"/>
      <c r="E14" s="1634"/>
      <c r="F14" s="1634"/>
      <c r="G14" s="1634"/>
      <c r="H14" s="1634"/>
      <c r="I14" s="1634"/>
      <c r="J14" s="1622"/>
    </row>
    <row r="15" spans="1:10">
      <c r="A15" s="1626"/>
      <c r="B15" s="1703"/>
      <c r="C15" s="1703"/>
      <c r="D15" s="1634"/>
      <c r="E15" s="1634"/>
      <c r="F15" s="1634"/>
      <c r="G15" s="1634"/>
      <c r="H15" s="1634"/>
      <c r="I15" s="1634"/>
      <c r="J15" s="1622"/>
    </row>
    <row r="16" spans="1:10">
      <c r="A16" s="1626"/>
      <c r="B16" s="1703"/>
      <c r="C16" s="1703"/>
      <c r="D16" s="1634"/>
      <c r="E16" s="1634"/>
      <c r="F16" s="1634"/>
      <c r="G16" s="1634"/>
      <c r="H16" s="1634"/>
      <c r="I16" s="1634"/>
      <c r="J16" s="1622"/>
    </row>
    <row r="17" spans="1:10">
      <c r="A17" s="1626"/>
      <c r="B17" s="1703"/>
      <c r="C17" s="1703"/>
      <c r="D17" s="1634"/>
      <c r="E17" s="1634"/>
      <c r="F17" s="1634"/>
      <c r="G17" s="1634"/>
      <c r="H17" s="1634"/>
      <c r="I17" s="1634"/>
      <c r="J17" s="1622"/>
    </row>
    <row r="18" spans="1:10">
      <c r="A18" s="1626"/>
      <c r="B18" s="1703"/>
      <c r="C18" s="1939"/>
      <c r="D18" s="1635"/>
      <c r="E18" s="1635"/>
      <c r="F18" s="1635"/>
      <c r="G18" s="1635"/>
      <c r="H18" s="1635"/>
      <c r="I18" s="1635"/>
      <c r="J18" s="1623"/>
    </row>
    <row r="19" spans="1:10">
      <c r="A19" s="1631"/>
      <c r="B19" s="1704"/>
      <c r="C19" s="1940" t="s">
        <v>892</v>
      </c>
      <c r="D19" s="1934"/>
      <c r="E19" s="1934"/>
      <c r="F19" s="1934"/>
      <c r="G19" s="1934"/>
      <c r="H19" s="1934"/>
      <c r="I19" s="1934"/>
      <c r="J19" s="1934"/>
    </row>
    <row r="20" spans="1:10" s="487" customFormat="1" ht="30" customHeight="1">
      <c r="A20" s="760">
        <v>2017</v>
      </c>
      <c r="B20" s="772" t="s">
        <v>669</v>
      </c>
      <c r="C20" s="187">
        <v>2483.8000000000002</v>
      </c>
      <c r="D20" s="187">
        <v>2837.3</v>
      </c>
      <c r="E20" s="187">
        <v>3375.3</v>
      </c>
      <c r="F20" s="168">
        <v>538</v>
      </c>
      <c r="G20" s="187">
        <v>547.29999999999995</v>
      </c>
      <c r="H20" s="187">
        <v>2290</v>
      </c>
      <c r="I20" s="187">
        <v>2820.9</v>
      </c>
      <c r="J20" s="368">
        <v>530.9</v>
      </c>
    </row>
    <row r="21" spans="1:10" s="571" customFormat="1" ht="30" customHeight="1">
      <c r="A21" s="760"/>
      <c r="B21" s="772" t="s">
        <v>667</v>
      </c>
      <c r="C21" s="187">
        <v>4880.8</v>
      </c>
      <c r="D21" s="187">
        <v>6395.8</v>
      </c>
      <c r="E21" s="187">
        <v>7173.4</v>
      </c>
      <c r="F21" s="168">
        <v>777.6</v>
      </c>
      <c r="G21" s="187">
        <v>854.2</v>
      </c>
      <c r="H21" s="187">
        <v>5541.6</v>
      </c>
      <c r="I21" s="187">
        <v>6309.9</v>
      </c>
      <c r="J21" s="368">
        <v>768.3</v>
      </c>
    </row>
    <row r="22" spans="1:10" s="604" customFormat="1" ht="30" customHeight="1">
      <c r="A22" s="760"/>
      <c r="B22" s="772" t="s">
        <v>674</v>
      </c>
      <c r="C22" s="187">
        <v>7574.777</v>
      </c>
      <c r="D22" s="187">
        <v>8773.1389999999992</v>
      </c>
      <c r="E22" s="187">
        <v>10019.342000000001</v>
      </c>
      <c r="F22" s="168">
        <v>1246.203</v>
      </c>
      <c r="G22" s="187">
        <v>1491.115</v>
      </c>
      <c r="H22" s="187">
        <v>7282.0240000000003</v>
      </c>
      <c r="I22" s="187">
        <v>8759.1540000000005</v>
      </c>
      <c r="J22" s="368">
        <v>1477.13</v>
      </c>
    </row>
    <row r="23" spans="1:10" s="652" customFormat="1" ht="30" customHeight="1">
      <c r="A23" s="760"/>
      <c r="B23" s="772" t="s">
        <v>54</v>
      </c>
      <c r="C23" s="187">
        <v>10103.671</v>
      </c>
      <c r="D23" s="187">
        <v>11200.962</v>
      </c>
      <c r="E23" s="187">
        <v>12583.934999999999</v>
      </c>
      <c r="F23" s="168">
        <v>1382.973</v>
      </c>
      <c r="G23" s="187">
        <v>1870.8330000000001</v>
      </c>
      <c r="H23" s="187">
        <v>9330.1290000000008</v>
      </c>
      <c r="I23" s="187">
        <v>10964.184999999999</v>
      </c>
      <c r="J23" s="368">
        <v>1634.056</v>
      </c>
    </row>
    <row r="24" spans="1:10" s="652" customFormat="1" ht="30" customHeight="1">
      <c r="A24" s="760"/>
      <c r="B24" s="772"/>
      <c r="C24" s="187"/>
      <c r="D24" s="187"/>
      <c r="E24" s="187"/>
      <c r="F24" s="168"/>
      <c r="G24" s="187"/>
      <c r="H24" s="187"/>
      <c r="I24" s="187"/>
      <c r="J24" s="368"/>
    </row>
    <row r="25" spans="1:10" s="652" customFormat="1" ht="30" customHeight="1">
      <c r="A25" s="760">
        <v>2018</v>
      </c>
      <c r="B25" s="772" t="s">
        <v>669</v>
      </c>
      <c r="C25" s="187">
        <v>2492.1</v>
      </c>
      <c r="D25" s="187">
        <v>2485.3000000000002</v>
      </c>
      <c r="E25" s="187">
        <v>3111.5</v>
      </c>
      <c r="F25" s="168">
        <v>626.20000000000005</v>
      </c>
      <c r="G25" s="187">
        <v>394.4</v>
      </c>
      <c r="H25" s="187">
        <v>2090.9</v>
      </c>
      <c r="I25" s="187">
        <v>2731.6</v>
      </c>
      <c r="J25" s="368">
        <v>640.70000000000005</v>
      </c>
    </row>
    <row r="26" spans="1:10" s="652" customFormat="1" ht="30" customHeight="1">
      <c r="A26" s="760"/>
      <c r="B26" s="772" t="s">
        <v>667</v>
      </c>
      <c r="C26" s="187">
        <v>5726.7920000000004</v>
      </c>
      <c r="D26" s="1282">
        <v>6074.0519999999997</v>
      </c>
      <c r="E26" s="187">
        <v>6958.2809999999999</v>
      </c>
      <c r="F26" s="168">
        <v>884.22900000000004</v>
      </c>
      <c r="G26" s="187">
        <v>906.42399999999998</v>
      </c>
      <c r="H26" s="187">
        <v>5167.6279999999997</v>
      </c>
      <c r="I26" s="187">
        <v>6072.1580000000004</v>
      </c>
      <c r="J26" s="368">
        <v>904.53</v>
      </c>
    </row>
    <row r="27" spans="1:10" ht="24.95" customHeight="1">
      <c r="A27" s="1938" t="s">
        <v>706</v>
      </c>
      <c r="B27" s="1938"/>
      <c r="C27" s="1938"/>
      <c r="D27" s="1938"/>
      <c r="E27" s="1938"/>
      <c r="F27" s="1938"/>
      <c r="G27" s="1938"/>
      <c r="H27" s="1938"/>
      <c r="I27" s="1938"/>
      <c r="J27" s="1938"/>
    </row>
    <row r="28" spans="1:10" s="1339" customFormat="1" ht="20.100000000000001" customHeight="1">
      <c r="A28" s="1937" t="s">
        <v>678</v>
      </c>
      <c r="B28" s="1937"/>
      <c r="C28" s="1937"/>
      <c r="D28" s="1937"/>
      <c r="E28" s="1937"/>
      <c r="F28" s="1937"/>
      <c r="G28" s="1937"/>
      <c r="H28" s="1937"/>
      <c r="I28" s="1937"/>
      <c r="J28" s="1517"/>
    </row>
    <row r="29" spans="1:10">
      <c r="F29" s="15"/>
      <c r="H29" s="15"/>
      <c r="I29" s="15"/>
    </row>
    <row r="30" spans="1:10">
      <c r="D30" s="15"/>
      <c r="E30" s="15"/>
      <c r="F30" s="15"/>
      <c r="G30" s="15"/>
      <c r="H30" s="15"/>
    </row>
    <row r="32" spans="1:10">
      <c r="F32" s="15"/>
    </row>
    <row r="33" spans="5:5">
      <c r="E33" s="15"/>
    </row>
  </sheetData>
  <mergeCells count="18">
    <mergeCell ref="A1:E1"/>
    <mergeCell ref="A3:B19"/>
    <mergeCell ref="C3:C18"/>
    <mergeCell ref="H1:I1"/>
    <mergeCell ref="H2:I2"/>
    <mergeCell ref="G3:G18"/>
    <mergeCell ref="H3:J6"/>
    <mergeCell ref="H7:H18"/>
    <mergeCell ref="I7:I18"/>
    <mergeCell ref="J7:J18"/>
    <mergeCell ref="D3:F10"/>
    <mergeCell ref="C19:J19"/>
    <mergeCell ref="A2:G2"/>
    <mergeCell ref="A27:J27"/>
    <mergeCell ref="A28:I28"/>
    <mergeCell ref="D11:D18"/>
    <mergeCell ref="E11:E18"/>
    <mergeCell ref="F11:F18"/>
  </mergeCells>
  <phoneticPr fontId="0" type="noConversion"/>
  <hyperlinks>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topLeftCell="A7" zoomScale="90" zoomScaleNormal="90" workbookViewId="0">
      <selection activeCell="T20" sqref="T20"/>
    </sheetView>
  </sheetViews>
  <sheetFormatPr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3" s="21" customFormat="1" ht="12.75" customHeight="1">
      <c r="A1" s="1947" t="s">
        <v>514</v>
      </c>
      <c r="B1" s="1947"/>
      <c r="C1" s="1947"/>
      <c r="D1" s="1947"/>
      <c r="E1" s="1947"/>
      <c r="F1" s="1947"/>
      <c r="G1" s="1947"/>
      <c r="H1" s="1947"/>
      <c r="I1" s="1947"/>
      <c r="J1" s="1947"/>
      <c r="L1" s="1694" t="s">
        <v>32</v>
      </c>
      <c r="M1" s="1694"/>
    </row>
    <row r="2" spans="1:13" s="21" customFormat="1" ht="12.75" customHeight="1">
      <c r="A2" s="1948" t="s">
        <v>515</v>
      </c>
      <c r="B2" s="1948"/>
      <c r="C2" s="1948"/>
      <c r="D2" s="1948"/>
      <c r="E2" s="1948"/>
      <c r="F2" s="1948"/>
      <c r="G2" s="1948"/>
      <c r="H2" s="1948"/>
      <c r="I2" s="1948"/>
      <c r="J2" s="1948"/>
      <c r="L2" s="1619" t="s">
        <v>298</v>
      </c>
      <c r="M2" s="1619"/>
    </row>
    <row r="3" spans="1:13" s="1354" customFormat="1" ht="12.75" customHeight="1">
      <c r="A3" s="1950" t="s">
        <v>1302</v>
      </c>
      <c r="B3" s="1950"/>
      <c r="C3" s="1950"/>
      <c r="D3" s="1950"/>
      <c r="E3" s="1950"/>
      <c r="F3" s="1950"/>
      <c r="G3" s="1950"/>
      <c r="H3" s="1950"/>
      <c r="I3" s="1950"/>
    </row>
    <row r="4" spans="1:13" s="1354" customFormat="1" ht="12.75" customHeight="1">
      <c r="A4" s="1951" t="s">
        <v>1303</v>
      </c>
      <c r="B4" s="1951"/>
      <c r="C4" s="1951"/>
      <c r="D4" s="1951"/>
      <c r="E4" s="1951"/>
      <c r="F4" s="1951"/>
      <c r="G4" s="1951"/>
      <c r="H4" s="1951"/>
      <c r="I4" s="1951"/>
    </row>
    <row r="5" spans="1:13" s="27" customFormat="1" ht="12.75" customHeight="1">
      <c r="A5" s="1720" t="s">
        <v>1304</v>
      </c>
      <c r="B5" s="1721"/>
      <c r="C5" s="1733" t="s">
        <v>1305</v>
      </c>
      <c r="D5" s="41"/>
      <c r="E5" s="41"/>
      <c r="F5" s="41"/>
      <c r="G5" s="41"/>
      <c r="H5" s="41"/>
      <c r="I5" s="41"/>
      <c r="J5" s="41"/>
      <c r="K5" s="41"/>
      <c r="L5" s="41"/>
      <c r="M5" s="41"/>
    </row>
    <row r="6" spans="1:13" s="27" customFormat="1" ht="12" customHeight="1">
      <c r="A6" s="1722"/>
      <c r="B6" s="1723"/>
      <c r="C6" s="1744"/>
      <c r="D6" s="1790" t="s">
        <v>1306</v>
      </c>
      <c r="E6" s="1790" t="s">
        <v>1307</v>
      </c>
      <c r="F6" s="1790" t="s">
        <v>1308</v>
      </c>
      <c r="G6" s="1790" t="s">
        <v>1309</v>
      </c>
      <c r="H6" s="1721" t="s">
        <v>1310</v>
      </c>
      <c r="I6" s="1790" t="s">
        <v>1311</v>
      </c>
      <c r="J6" s="1790" t="s">
        <v>1312</v>
      </c>
      <c r="K6" s="1790" t="s">
        <v>1313</v>
      </c>
      <c r="L6" s="1790" t="s">
        <v>1314</v>
      </c>
      <c r="M6" s="1733" t="s">
        <v>1315</v>
      </c>
    </row>
    <row r="7" spans="1:13" s="27" customFormat="1" ht="18" customHeight="1">
      <c r="A7" s="1722"/>
      <c r="B7" s="1723"/>
      <c r="C7" s="1744"/>
      <c r="D7" s="1726"/>
      <c r="E7" s="1726"/>
      <c r="F7" s="1785"/>
      <c r="G7" s="1785"/>
      <c r="H7" s="1723"/>
      <c r="I7" s="1726"/>
      <c r="J7" s="1726"/>
      <c r="K7" s="1726"/>
      <c r="L7" s="1726"/>
      <c r="M7" s="1744"/>
    </row>
    <row r="8" spans="1:13" s="27" customFormat="1" ht="130.15" customHeight="1">
      <c r="A8" s="1724"/>
      <c r="B8" s="1725"/>
      <c r="C8" s="1949"/>
      <c r="D8" s="1727"/>
      <c r="E8" s="1727"/>
      <c r="F8" s="1786"/>
      <c r="G8" s="1786"/>
      <c r="H8" s="1725"/>
      <c r="I8" s="1727"/>
      <c r="J8" s="1727"/>
      <c r="K8" s="1727"/>
      <c r="L8" s="1727"/>
      <c r="M8" s="1949"/>
    </row>
    <row r="9" spans="1:13" s="27" customFormat="1" ht="13.15" customHeight="1">
      <c r="A9" s="1944" t="s">
        <v>50</v>
      </c>
      <c r="B9" s="1944"/>
      <c r="C9" s="1944"/>
      <c r="D9" s="1944"/>
      <c r="E9" s="1944"/>
      <c r="F9" s="1944"/>
      <c r="G9" s="1944"/>
      <c r="H9" s="1944"/>
      <c r="I9" s="1944"/>
      <c r="J9" s="1944"/>
      <c r="K9" s="1944"/>
      <c r="L9" s="1944"/>
      <c r="M9" s="1944"/>
    </row>
    <row r="10" spans="1:13" s="1390" customFormat="1" ht="13.15" customHeight="1">
      <c r="A10" s="1946" t="s">
        <v>15</v>
      </c>
      <c r="B10" s="1946"/>
      <c r="C10" s="1946"/>
      <c r="D10" s="1946"/>
      <c r="E10" s="1946"/>
      <c r="F10" s="1946"/>
      <c r="G10" s="1946"/>
      <c r="H10" s="1946"/>
      <c r="I10" s="1946"/>
      <c r="J10" s="1946"/>
      <c r="K10" s="1946"/>
      <c r="L10" s="1946"/>
      <c r="M10" s="1946"/>
    </row>
    <row r="11" spans="1:13" s="139" customFormat="1" ht="15" customHeight="1">
      <c r="A11" s="348">
        <v>2017</v>
      </c>
      <c r="B11" s="138" t="s">
        <v>669</v>
      </c>
      <c r="C11" s="142">
        <v>46257.1</v>
      </c>
      <c r="D11" s="401">
        <v>117.1</v>
      </c>
      <c r="E11" s="142">
        <v>17132</v>
      </c>
      <c r="F11" s="142">
        <v>4735.1000000000004</v>
      </c>
      <c r="G11" s="142">
        <v>629.20000000000005</v>
      </c>
      <c r="H11" s="142">
        <v>1202</v>
      </c>
      <c r="I11" s="142">
        <v>17845.099999999999</v>
      </c>
      <c r="J11" s="142">
        <v>1008.7</v>
      </c>
      <c r="K11" s="142">
        <v>257.3</v>
      </c>
      <c r="L11" s="142">
        <v>1166.2</v>
      </c>
      <c r="M11" s="293">
        <v>172.3</v>
      </c>
    </row>
    <row r="12" spans="1:13" s="139" customFormat="1" ht="15" customHeight="1">
      <c r="A12" s="348"/>
      <c r="B12" s="138" t="s">
        <v>667</v>
      </c>
      <c r="C12" s="142">
        <v>94815.6</v>
      </c>
      <c r="D12" s="401">
        <v>283.7</v>
      </c>
      <c r="E12" s="142">
        <v>35462.199999999997</v>
      </c>
      <c r="F12" s="142">
        <v>8902.9</v>
      </c>
      <c r="G12" s="142">
        <v>1262.4000000000001</v>
      </c>
      <c r="H12" s="142">
        <v>2798.8</v>
      </c>
      <c r="I12" s="142">
        <v>36589.1</v>
      </c>
      <c r="J12" s="142">
        <v>1984.3</v>
      </c>
      <c r="K12" s="142">
        <v>533.5</v>
      </c>
      <c r="L12" s="142">
        <v>2382.1999999999998</v>
      </c>
      <c r="M12" s="293">
        <v>342.7</v>
      </c>
    </row>
    <row r="13" spans="1:13" s="139" customFormat="1" ht="15" customHeight="1">
      <c r="A13" s="348"/>
      <c r="B13" s="138" t="s">
        <v>674</v>
      </c>
      <c r="C13" s="142">
        <v>145155.15299999999</v>
      </c>
      <c r="D13" s="163">
        <v>470.98399999999998</v>
      </c>
      <c r="E13" s="142">
        <v>53941.620999999999</v>
      </c>
      <c r="F13" s="142">
        <v>13053.289000000001</v>
      </c>
      <c r="G13" s="142">
        <v>1901.26</v>
      </c>
      <c r="H13" s="142">
        <v>4702.6559999999999</v>
      </c>
      <c r="I13" s="142">
        <v>56381.093000000001</v>
      </c>
      <c r="J13" s="142">
        <v>3093.4369999999999</v>
      </c>
      <c r="K13" s="142">
        <v>808.15</v>
      </c>
      <c r="L13" s="142">
        <v>3744.7460000000001</v>
      </c>
      <c r="M13" s="293">
        <v>504.10700000000003</v>
      </c>
    </row>
    <row r="14" spans="1:13" s="139" customFormat="1" ht="15" customHeight="1">
      <c r="A14" s="348"/>
      <c r="B14" s="138" t="s">
        <v>54</v>
      </c>
      <c r="C14" s="142">
        <v>197192.63699999999</v>
      </c>
      <c r="D14" s="163">
        <v>633.17999999999995</v>
      </c>
      <c r="E14" s="142">
        <v>72588.451000000001</v>
      </c>
      <c r="F14" s="142">
        <v>17806.224999999999</v>
      </c>
      <c r="G14" s="142">
        <v>2573.2240000000002</v>
      </c>
      <c r="H14" s="142">
        <v>7007.2950000000001</v>
      </c>
      <c r="I14" s="142">
        <v>76253.683000000005</v>
      </c>
      <c r="J14" s="142">
        <v>4241.2839999999997</v>
      </c>
      <c r="K14" s="142">
        <v>1079.925</v>
      </c>
      <c r="L14" s="142">
        <v>5291.4870000000001</v>
      </c>
      <c r="M14" s="293">
        <v>673.71</v>
      </c>
    </row>
    <row r="15" spans="1:13" s="139" customFormat="1" ht="15" customHeight="1">
      <c r="A15" s="348">
        <v>2018</v>
      </c>
      <c r="B15" s="138" t="s">
        <v>669</v>
      </c>
      <c r="C15" s="142">
        <v>47833.7</v>
      </c>
      <c r="D15" s="163">
        <v>117.6</v>
      </c>
      <c r="E15" s="142">
        <v>17820.900000000001</v>
      </c>
      <c r="F15" s="142">
        <v>4145.1000000000004</v>
      </c>
      <c r="G15" s="142">
        <v>685.3</v>
      </c>
      <c r="H15" s="142">
        <v>1531</v>
      </c>
      <c r="I15" s="142">
        <v>18403.099999999999</v>
      </c>
      <c r="J15" s="142">
        <v>1064.2</v>
      </c>
      <c r="K15" s="142">
        <v>249.1</v>
      </c>
      <c r="L15" s="142">
        <v>1267.8</v>
      </c>
      <c r="M15" s="293">
        <v>181.9</v>
      </c>
    </row>
    <row r="16" spans="1:13" s="139" customFormat="1" ht="15" customHeight="1">
      <c r="A16" s="348"/>
      <c r="B16" s="138" t="s">
        <v>667</v>
      </c>
      <c r="C16" s="142">
        <v>101090.762</v>
      </c>
      <c r="D16" s="163">
        <v>285.49799999999999</v>
      </c>
      <c r="E16" s="142">
        <v>38147.627</v>
      </c>
      <c r="F16" s="142">
        <v>7717.5280000000002</v>
      </c>
      <c r="G16" s="142">
        <v>1420.4</v>
      </c>
      <c r="H16" s="142">
        <v>3812.614</v>
      </c>
      <c r="I16" s="142">
        <v>39052.883000000002</v>
      </c>
      <c r="J16" s="142">
        <v>2271.7420000000002</v>
      </c>
      <c r="K16" s="142">
        <v>560.84699999999998</v>
      </c>
      <c r="L16" s="142">
        <v>2670.6790000000001</v>
      </c>
      <c r="M16" s="293">
        <v>361.11</v>
      </c>
    </row>
    <row r="17" spans="1:16" s="27" customFormat="1" ht="13.15" customHeight="1">
      <c r="A17" s="1942" t="s">
        <v>546</v>
      </c>
      <c r="B17" s="1942"/>
      <c r="C17" s="1942"/>
      <c r="D17" s="1942"/>
      <c r="E17" s="1942"/>
      <c r="F17" s="1942"/>
      <c r="G17" s="1942"/>
      <c r="H17" s="1942"/>
      <c r="I17" s="1942"/>
      <c r="J17" s="1942"/>
      <c r="K17" s="1942"/>
      <c r="L17" s="1942"/>
      <c r="M17" s="1942"/>
    </row>
    <row r="18" spans="1:16" s="1390" customFormat="1" ht="13.15" customHeight="1">
      <c r="A18" s="1946" t="s">
        <v>488</v>
      </c>
      <c r="B18" s="1946"/>
      <c r="C18" s="1946"/>
      <c r="D18" s="1946"/>
      <c r="E18" s="1946"/>
      <c r="F18" s="1946"/>
      <c r="G18" s="1946"/>
      <c r="H18" s="1946"/>
      <c r="I18" s="1946"/>
      <c r="J18" s="1946"/>
      <c r="K18" s="1946"/>
      <c r="L18" s="1946"/>
      <c r="M18" s="1946"/>
    </row>
    <row r="19" spans="1:16" s="27" customFormat="1" ht="15" customHeight="1">
      <c r="A19" s="348">
        <v>2017</v>
      </c>
      <c r="B19" s="138" t="s">
        <v>669</v>
      </c>
      <c r="C19" s="142">
        <v>43773.4</v>
      </c>
      <c r="D19" s="142">
        <v>122.8</v>
      </c>
      <c r="E19" s="142">
        <v>15873.1</v>
      </c>
      <c r="F19" s="142">
        <v>4193.2</v>
      </c>
      <c r="G19" s="142">
        <v>574.9</v>
      </c>
      <c r="H19" s="142">
        <v>1177.8</v>
      </c>
      <c r="I19" s="142">
        <v>17428.7</v>
      </c>
      <c r="J19" s="142">
        <v>944</v>
      </c>
      <c r="K19" s="142">
        <v>249</v>
      </c>
      <c r="L19" s="142">
        <v>1125.7</v>
      </c>
      <c r="M19" s="293">
        <v>172.6</v>
      </c>
    </row>
    <row r="20" spans="1:16" s="27" customFormat="1" ht="15" customHeight="1">
      <c r="A20" s="348"/>
      <c r="B20" s="138" t="s">
        <v>667</v>
      </c>
      <c r="C20" s="142">
        <v>89934.8</v>
      </c>
      <c r="D20" s="142">
        <v>266.8</v>
      </c>
      <c r="E20" s="142">
        <v>32999.9</v>
      </c>
      <c r="F20" s="142">
        <v>7950</v>
      </c>
      <c r="G20" s="142">
        <v>1161.0999999999999</v>
      </c>
      <c r="H20" s="142">
        <v>2692</v>
      </c>
      <c r="I20" s="142">
        <v>35735.699999999997</v>
      </c>
      <c r="J20" s="142">
        <v>1892.5</v>
      </c>
      <c r="K20" s="142">
        <v>495.8</v>
      </c>
      <c r="L20" s="142">
        <v>2278.3000000000002</v>
      </c>
      <c r="M20" s="293">
        <v>341</v>
      </c>
    </row>
    <row r="21" spans="1:16" s="27" customFormat="1" ht="15" customHeight="1">
      <c r="A21" s="348"/>
      <c r="B21" s="138" t="s">
        <v>674</v>
      </c>
      <c r="C21" s="142">
        <v>137580.37599999999</v>
      </c>
      <c r="D21" s="142">
        <v>418.96300000000002</v>
      </c>
      <c r="E21" s="142">
        <v>50258.735000000001</v>
      </c>
      <c r="F21" s="142">
        <v>11724.692999999999</v>
      </c>
      <c r="G21" s="142">
        <v>1764.076</v>
      </c>
      <c r="H21" s="142">
        <v>4482.2539999999999</v>
      </c>
      <c r="I21" s="142">
        <v>54921.434000000001</v>
      </c>
      <c r="J21" s="142">
        <v>2954.5459999999998</v>
      </c>
      <c r="K21" s="142">
        <v>718.14200000000005</v>
      </c>
      <c r="L21" s="142">
        <v>3585.5569999999998</v>
      </c>
      <c r="M21" s="293">
        <v>490.88900000000001</v>
      </c>
    </row>
    <row r="22" spans="1:16" s="27" customFormat="1" ht="15" customHeight="1">
      <c r="A22" s="348"/>
      <c r="B22" s="138" t="s">
        <v>54</v>
      </c>
      <c r="C22" s="142">
        <v>187088.96599999999</v>
      </c>
      <c r="D22" s="142">
        <v>569.45299999999997</v>
      </c>
      <c r="E22" s="142">
        <v>67860.972999999998</v>
      </c>
      <c r="F22" s="142">
        <v>16166.960999999999</v>
      </c>
      <c r="G22" s="142">
        <v>2428.8310000000001</v>
      </c>
      <c r="H22" s="142">
        <v>6651.2669999999998</v>
      </c>
      <c r="I22" s="142">
        <v>74064.328999999998</v>
      </c>
      <c r="J22" s="142">
        <v>4103.17</v>
      </c>
      <c r="K22" s="142">
        <v>985.25900000000001</v>
      </c>
      <c r="L22" s="142">
        <v>4949.2380000000003</v>
      </c>
      <c r="M22" s="293">
        <v>665.12199999999996</v>
      </c>
    </row>
    <row r="23" spans="1:16" s="27" customFormat="1" ht="15" customHeight="1">
      <c r="A23" s="348">
        <v>2018</v>
      </c>
      <c r="B23" s="138" t="s">
        <v>669</v>
      </c>
      <c r="C23" s="142">
        <v>45341.599999999999</v>
      </c>
      <c r="D23" s="142">
        <v>117.5</v>
      </c>
      <c r="E23" s="142">
        <v>16601.8</v>
      </c>
      <c r="F23" s="142">
        <v>3587.3</v>
      </c>
      <c r="G23" s="142">
        <v>652.29999999999995</v>
      </c>
      <c r="H23" s="142">
        <v>1485.7</v>
      </c>
      <c r="I23" s="142">
        <v>17897</v>
      </c>
      <c r="J23" s="142">
        <v>1006.8</v>
      </c>
      <c r="K23" s="142">
        <v>239.1</v>
      </c>
      <c r="L23" s="142">
        <v>1234.5</v>
      </c>
      <c r="M23" s="293">
        <v>183.3</v>
      </c>
    </row>
    <row r="24" spans="1:16" s="27" customFormat="1" ht="15" customHeight="1">
      <c r="A24" s="348"/>
      <c r="B24" s="138" t="s">
        <v>667</v>
      </c>
      <c r="C24" s="142">
        <v>95363.97</v>
      </c>
      <c r="D24" s="142">
        <v>255.11799999999999</v>
      </c>
      <c r="E24" s="142">
        <v>35340.120999999999</v>
      </c>
      <c r="F24" s="142">
        <v>6699.6279999999997</v>
      </c>
      <c r="G24" s="142">
        <v>1343.732</v>
      </c>
      <c r="H24" s="142">
        <v>3631.4380000000001</v>
      </c>
      <c r="I24" s="142">
        <v>37880.525000000001</v>
      </c>
      <c r="J24" s="142">
        <v>2133.6329999999998</v>
      </c>
      <c r="K24" s="142">
        <v>511.10700000000003</v>
      </c>
      <c r="L24" s="142">
        <v>2483.9679999999998</v>
      </c>
      <c r="M24" s="293">
        <v>355.42</v>
      </c>
    </row>
    <row r="25" spans="1:16" s="27" customFormat="1" ht="13.15" customHeight="1">
      <c r="A25" s="1942" t="s">
        <v>49</v>
      </c>
      <c r="B25" s="1942"/>
      <c r="C25" s="1942"/>
      <c r="D25" s="1942"/>
      <c r="E25" s="1942"/>
      <c r="F25" s="1942"/>
      <c r="G25" s="1942"/>
      <c r="H25" s="1942"/>
      <c r="I25" s="1942"/>
      <c r="J25" s="1942"/>
      <c r="K25" s="1942"/>
      <c r="L25" s="1942"/>
      <c r="M25" s="1942"/>
    </row>
    <row r="26" spans="1:16" s="1390" customFormat="1" ht="13.15" customHeight="1">
      <c r="A26" s="1945" t="s">
        <v>1316</v>
      </c>
      <c r="B26" s="1945"/>
      <c r="C26" s="1945"/>
      <c r="D26" s="1945"/>
      <c r="E26" s="1945"/>
      <c r="F26" s="1945"/>
      <c r="G26" s="1945"/>
      <c r="H26" s="1945"/>
      <c r="I26" s="1945"/>
      <c r="J26" s="1945"/>
      <c r="K26" s="1945"/>
      <c r="L26" s="1945"/>
      <c r="M26" s="1945"/>
    </row>
    <row r="27" spans="1:16" s="139" customFormat="1" ht="15" customHeight="1">
      <c r="A27" s="348">
        <v>2017</v>
      </c>
      <c r="B27" s="138" t="s">
        <v>669</v>
      </c>
      <c r="C27" s="142">
        <v>2483.8000000000002</v>
      </c>
      <c r="D27" s="160">
        <v>-5.6</v>
      </c>
      <c r="E27" s="142">
        <v>1258.9000000000001</v>
      </c>
      <c r="F27" s="142">
        <v>541.9</v>
      </c>
      <c r="G27" s="142">
        <v>54.3</v>
      </c>
      <c r="H27" s="142">
        <v>24.2</v>
      </c>
      <c r="I27" s="142">
        <v>416.5</v>
      </c>
      <c r="J27" s="142">
        <v>64.7</v>
      </c>
      <c r="K27" s="142">
        <v>8.3000000000000007</v>
      </c>
      <c r="L27" s="142">
        <v>40.5</v>
      </c>
      <c r="M27" s="293">
        <v>-0.3</v>
      </c>
    </row>
    <row r="28" spans="1:16" s="139" customFormat="1" ht="15" customHeight="1">
      <c r="A28" s="348"/>
      <c r="B28" s="138" t="s">
        <v>667</v>
      </c>
      <c r="C28" s="142">
        <v>4880.8</v>
      </c>
      <c r="D28" s="160">
        <v>16.899999999999999</v>
      </c>
      <c r="E28" s="142">
        <v>2462.3000000000002</v>
      </c>
      <c r="F28" s="142">
        <v>952.9</v>
      </c>
      <c r="G28" s="142">
        <v>101.3</v>
      </c>
      <c r="H28" s="142">
        <v>106.8</v>
      </c>
      <c r="I28" s="142">
        <v>853.4</v>
      </c>
      <c r="J28" s="142">
        <v>91.9</v>
      </c>
      <c r="K28" s="142">
        <v>37.700000000000003</v>
      </c>
      <c r="L28" s="142">
        <v>103.9</v>
      </c>
      <c r="M28" s="293">
        <v>1.7</v>
      </c>
    </row>
    <row r="29" spans="1:16" s="139" customFormat="1" ht="15" customHeight="1">
      <c r="A29" s="348"/>
      <c r="B29" s="138" t="s">
        <v>674</v>
      </c>
      <c r="C29" s="142">
        <v>7574.777</v>
      </c>
      <c r="D29" s="160">
        <v>52.021000000000001</v>
      </c>
      <c r="E29" s="142">
        <v>3682.886</v>
      </c>
      <c r="F29" s="142">
        <v>1328.596</v>
      </c>
      <c r="G29" s="142">
        <v>137.184</v>
      </c>
      <c r="H29" s="142">
        <v>220.40199999999999</v>
      </c>
      <c r="I29" s="142">
        <v>1459.6590000000001</v>
      </c>
      <c r="J29" s="142">
        <v>138.89099999999999</v>
      </c>
      <c r="K29" s="142">
        <v>90.007999999999996</v>
      </c>
      <c r="L29" s="142">
        <v>159.18899999999999</v>
      </c>
      <c r="M29" s="143">
        <v>13.218</v>
      </c>
    </row>
    <row r="30" spans="1:16" s="139" customFormat="1" ht="15" customHeight="1">
      <c r="A30" s="348"/>
      <c r="B30" s="138" t="s">
        <v>54</v>
      </c>
      <c r="C30" s="142">
        <v>10103.671</v>
      </c>
      <c r="D30" s="160">
        <v>63.726999999999997</v>
      </c>
      <c r="E30" s="142">
        <v>4727.4780000000001</v>
      </c>
      <c r="F30" s="142">
        <v>1639.2639999999999</v>
      </c>
      <c r="G30" s="142">
        <v>144.393</v>
      </c>
      <c r="H30" s="142">
        <v>356.02800000000002</v>
      </c>
      <c r="I30" s="142">
        <v>2189.3539999999998</v>
      </c>
      <c r="J30" s="142">
        <v>138.114</v>
      </c>
      <c r="K30" s="142">
        <v>94.665999999999997</v>
      </c>
      <c r="L30" s="142">
        <v>342.24900000000002</v>
      </c>
      <c r="M30" s="293">
        <v>8.5879999999999992</v>
      </c>
      <c r="N30" s="599"/>
      <c r="O30" s="599"/>
      <c r="P30" s="599"/>
    </row>
    <row r="31" spans="1:16" s="139" customFormat="1" ht="15" customHeight="1">
      <c r="A31" s="348">
        <v>2018</v>
      </c>
      <c r="B31" s="138" t="s">
        <v>669</v>
      </c>
      <c r="C31" s="142">
        <v>2492.1</v>
      </c>
      <c r="D31" s="160">
        <v>0.1</v>
      </c>
      <c r="E31" s="142">
        <v>1219.0999999999999</v>
      </c>
      <c r="F31" s="142">
        <v>557.79999999999995</v>
      </c>
      <c r="G31" s="142">
        <v>33</v>
      </c>
      <c r="H31" s="142">
        <v>45.3</v>
      </c>
      <c r="I31" s="142">
        <v>506.1</v>
      </c>
      <c r="J31" s="142">
        <v>57.3</v>
      </c>
      <c r="K31" s="142">
        <v>10</v>
      </c>
      <c r="L31" s="142">
        <v>33.299999999999997</v>
      </c>
      <c r="M31" s="143">
        <v>-1.5</v>
      </c>
      <c r="N31" s="599"/>
      <c r="O31" s="599"/>
      <c r="P31" s="599"/>
    </row>
    <row r="32" spans="1:16" s="139" customFormat="1" ht="15" customHeight="1">
      <c r="A32" s="348"/>
      <c r="B32" s="138" t="s">
        <v>667</v>
      </c>
      <c r="C32" s="142">
        <v>5726.7920000000004</v>
      </c>
      <c r="D32" s="160">
        <v>30.38</v>
      </c>
      <c r="E32" s="142">
        <v>2807.5059999999999</v>
      </c>
      <c r="F32" s="142">
        <v>1017.9</v>
      </c>
      <c r="G32" s="142">
        <v>76.668000000000006</v>
      </c>
      <c r="H32" s="142">
        <v>181.17599999999999</v>
      </c>
      <c r="I32" s="142">
        <v>1172.3579999999999</v>
      </c>
      <c r="J32" s="142">
        <v>138.10900000000001</v>
      </c>
      <c r="K32" s="142">
        <v>49.74</v>
      </c>
      <c r="L32" s="142">
        <v>186.71100000000001</v>
      </c>
      <c r="M32" s="143">
        <v>5.69</v>
      </c>
      <c r="N32" s="599"/>
      <c r="O32" s="599"/>
      <c r="P32" s="599"/>
    </row>
    <row r="33" spans="1:16" s="24" customFormat="1" ht="15" customHeight="1">
      <c r="A33" s="1943" t="s">
        <v>710</v>
      </c>
      <c r="B33" s="1943"/>
      <c r="C33" s="1943"/>
      <c r="D33" s="1943"/>
      <c r="E33" s="1943"/>
      <c r="F33" s="1943"/>
      <c r="G33" s="1943"/>
      <c r="H33" s="1943"/>
      <c r="I33" s="1943"/>
      <c r="J33" s="1943"/>
      <c r="K33" s="1943"/>
      <c r="L33" s="1943"/>
      <c r="M33" s="1943"/>
      <c r="N33" s="1335"/>
      <c r="O33" s="1335"/>
      <c r="P33" s="1335"/>
    </row>
    <row r="34" spans="1:16" s="1594" customFormat="1" ht="13.15" customHeight="1">
      <c r="A34" s="1594" t="s">
        <v>679</v>
      </c>
      <c r="F34" s="1391"/>
      <c r="N34" s="1392"/>
      <c r="O34" s="1392"/>
      <c r="P34" s="1392"/>
    </row>
    <row r="35" spans="1:16">
      <c r="C35" s="301"/>
      <c r="D35" s="301"/>
      <c r="E35" s="301"/>
      <c r="F35" s="301"/>
      <c r="G35" s="301"/>
      <c r="H35" s="301"/>
      <c r="I35" s="301"/>
      <c r="J35" s="301"/>
      <c r="K35" s="301"/>
      <c r="L35" s="301"/>
      <c r="M35" s="301"/>
    </row>
    <row r="36" spans="1:16">
      <c r="C36" s="301"/>
      <c r="D36" s="301"/>
      <c r="E36" s="301"/>
      <c r="F36" s="301"/>
      <c r="G36" s="301"/>
      <c r="H36" s="301"/>
      <c r="I36" s="301"/>
      <c r="J36" s="301"/>
      <c r="K36" s="301"/>
      <c r="L36" s="301"/>
      <c r="M36" s="301"/>
    </row>
  </sheetData>
  <mergeCells count="25">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 ref="E6:E8"/>
    <mergeCell ref="I6:I8"/>
    <mergeCell ref="A25:M25"/>
    <mergeCell ref="A33:M33"/>
    <mergeCell ref="A9:M9"/>
    <mergeCell ref="A26:M26"/>
    <mergeCell ref="A10:M10"/>
    <mergeCell ref="A17:M17"/>
    <mergeCell ref="A18:M1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80" zoomScaleNormal="80" workbookViewId="0">
      <selection activeCell="U27" sqref="U27"/>
    </sheetView>
  </sheetViews>
  <sheetFormatPr defaultRowHeight="12.75"/>
  <cols>
    <col min="1" max="1" width="5.625" style="16" customWidth="1"/>
    <col min="2" max="2" width="10.75" style="16" customWidth="1"/>
    <col min="3" max="13" width="10.25" style="16" customWidth="1"/>
    <col min="14" max="39" width="13.625" style="16" customWidth="1"/>
    <col min="40" max="40" width="9" style="16"/>
    <col min="41" max="41" width="2.375" style="16" customWidth="1"/>
    <col min="42" max="42" width="9" style="16"/>
    <col min="43" max="43" width="2.375" style="16" customWidth="1"/>
    <col min="44" max="44" width="9" style="16"/>
    <col min="45" max="45" width="2.375" style="16" customWidth="1"/>
    <col min="46" max="46" width="9" style="16"/>
    <col min="47" max="47" width="2.375" style="16" customWidth="1"/>
    <col min="48" max="48" width="9" style="16"/>
    <col min="49" max="49" width="2.375" style="16" customWidth="1"/>
    <col min="50" max="50" width="9" style="16"/>
    <col min="51" max="51" width="2.375" style="16" customWidth="1"/>
    <col min="52" max="52" width="9" style="16"/>
    <col min="53" max="53" width="2.375" style="16" customWidth="1"/>
    <col min="54" max="54" width="9" style="16"/>
    <col min="55" max="55" width="2.375" style="16" customWidth="1"/>
    <col min="56" max="56" width="9" style="16"/>
    <col min="57" max="57" width="2.375" style="16" customWidth="1"/>
    <col min="58" max="16384" width="9" style="16"/>
  </cols>
  <sheetData>
    <row r="1" spans="1:13" s="21" customFormat="1" ht="12.75" customHeight="1">
      <c r="A1" s="1947" t="s">
        <v>516</v>
      </c>
      <c r="B1" s="1947"/>
      <c r="C1" s="1947"/>
      <c r="D1" s="1947"/>
      <c r="E1" s="1947"/>
      <c r="F1" s="1947"/>
      <c r="G1" s="1947"/>
      <c r="H1" s="1947"/>
      <c r="I1" s="85"/>
      <c r="J1" s="85"/>
      <c r="K1" s="85"/>
      <c r="L1" s="1694" t="s">
        <v>32</v>
      </c>
      <c r="M1" s="1694"/>
    </row>
    <row r="2" spans="1:13" s="21" customFormat="1" ht="12.75" customHeight="1">
      <c r="A2" s="1948" t="s">
        <v>517</v>
      </c>
      <c r="B2" s="1948"/>
      <c r="C2" s="1948"/>
      <c r="D2" s="1948"/>
      <c r="E2" s="1948"/>
      <c r="F2" s="1948"/>
      <c r="G2" s="1948"/>
      <c r="H2" s="1948"/>
      <c r="I2" s="1948"/>
      <c r="K2" s="21" t="s">
        <v>43</v>
      </c>
      <c r="L2" s="1619" t="s">
        <v>298</v>
      </c>
      <c r="M2" s="1619"/>
    </row>
    <row r="3" spans="1:13" s="1354" customFormat="1" ht="12.75" customHeight="1">
      <c r="A3" s="1950" t="s">
        <v>1317</v>
      </c>
      <c r="B3" s="1950"/>
      <c r="C3" s="1950"/>
      <c r="D3" s="1950"/>
      <c r="E3" s="1950"/>
      <c r="F3" s="1950"/>
      <c r="G3" s="1950"/>
      <c r="H3" s="1950"/>
      <c r="I3" s="1950"/>
    </row>
    <row r="4" spans="1:13" s="1354" customFormat="1" ht="12.75" customHeight="1">
      <c r="A4" s="1953" t="s">
        <v>1318</v>
      </c>
      <c r="B4" s="1953"/>
      <c r="C4" s="1953"/>
      <c r="D4" s="1953"/>
      <c r="E4" s="1953"/>
      <c r="F4" s="1953"/>
      <c r="G4" s="1953"/>
      <c r="H4" s="1953"/>
      <c r="I4" s="1953"/>
    </row>
    <row r="5" spans="1:13" s="33" customFormat="1" ht="12.75" customHeight="1">
      <c r="A5" s="1720" t="s">
        <v>1319</v>
      </c>
      <c r="B5" s="1721"/>
      <c r="C5" s="1733" t="s">
        <v>1305</v>
      </c>
      <c r="D5" s="41"/>
      <c r="E5" s="41"/>
      <c r="F5" s="41"/>
      <c r="G5" s="41"/>
      <c r="H5" s="41"/>
      <c r="I5" s="41"/>
      <c r="J5" s="41"/>
      <c r="K5" s="41"/>
      <c r="L5" s="41"/>
      <c r="M5" s="41"/>
    </row>
    <row r="6" spans="1:13" s="33" customFormat="1" ht="13.9" customHeight="1">
      <c r="A6" s="1722"/>
      <c r="B6" s="1723"/>
      <c r="C6" s="1744"/>
      <c r="D6" s="1790" t="s">
        <v>1306</v>
      </c>
      <c r="E6" s="1790" t="s">
        <v>1307</v>
      </c>
      <c r="F6" s="1790" t="s">
        <v>1308</v>
      </c>
      <c r="G6" s="1790" t="s">
        <v>1320</v>
      </c>
      <c r="H6" s="1721" t="s">
        <v>1310</v>
      </c>
      <c r="I6" s="1790" t="s">
        <v>1311</v>
      </c>
      <c r="J6" s="1790" t="s">
        <v>1312</v>
      </c>
      <c r="K6" s="1790" t="s">
        <v>1313</v>
      </c>
      <c r="L6" s="1790" t="s">
        <v>1314</v>
      </c>
      <c r="M6" s="1733" t="s">
        <v>1315</v>
      </c>
    </row>
    <row r="7" spans="1:13" s="33" customFormat="1" ht="18" customHeight="1">
      <c r="A7" s="1722"/>
      <c r="B7" s="1723"/>
      <c r="C7" s="1744"/>
      <c r="D7" s="1726"/>
      <c r="E7" s="1726"/>
      <c r="F7" s="1785"/>
      <c r="G7" s="1726"/>
      <c r="H7" s="1723"/>
      <c r="I7" s="1726"/>
      <c r="J7" s="1726"/>
      <c r="K7" s="1726"/>
      <c r="L7" s="1726"/>
      <c r="M7" s="1744"/>
    </row>
    <row r="8" spans="1:13" s="33" customFormat="1" ht="130.15" customHeight="1">
      <c r="A8" s="1724"/>
      <c r="B8" s="1725"/>
      <c r="C8" s="1949"/>
      <c r="D8" s="1727"/>
      <c r="E8" s="1727"/>
      <c r="F8" s="1786"/>
      <c r="G8" s="1727"/>
      <c r="H8" s="1725"/>
      <c r="I8" s="1727"/>
      <c r="J8" s="1727"/>
      <c r="K8" s="1727"/>
      <c r="L8" s="1727"/>
      <c r="M8" s="1949"/>
    </row>
    <row r="9" spans="1:13" s="33" customFormat="1" ht="13.15" customHeight="1">
      <c r="A9" s="1954" t="s">
        <v>294</v>
      </c>
      <c r="B9" s="1954"/>
      <c r="C9" s="1954"/>
      <c r="D9" s="1954"/>
      <c r="E9" s="1954"/>
      <c r="F9" s="1954"/>
      <c r="G9" s="1954"/>
      <c r="H9" s="1954"/>
      <c r="I9" s="1954"/>
      <c r="J9" s="1954"/>
      <c r="K9" s="1954"/>
      <c r="L9" s="1954"/>
      <c r="M9" s="1954"/>
    </row>
    <row r="10" spans="1:13" s="1393" customFormat="1" ht="13.15" customHeight="1">
      <c r="A10" s="1952" t="s">
        <v>1321</v>
      </c>
      <c r="B10" s="1952"/>
      <c r="C10" s="1952"/>
      <c r="D10" s="1952"/>
      <c r="E10" s="1952"/>
      <c r="F10" s="1952"/>
      <c r="G10" s="1952"/>
      <c r="H10" s="1952"/>
      <c r="I10" s="1952"/>
      <c r="J10" s="1952"/>
      <c r="K10" s="1952"/>
      <c r="L10" s="1952"/>
      <c r="M10" s="1952"/>
    </row>
    <row r="11" spans="1:13" s="33" customFormat="1" ht="15" customHeight="1">
      <c r="A11" s="348">
        <v>2017</v>
      </c>
      <c r="B11" s="138" t="s">
        <v>669</v>
      </c>
      <c r="C11" s="142">
        <v>3375.3</v>
      </c>
      <c r="D11" s="142">
        <v>7.9</v>
      </c>
      <c r="E11" s="142">
        <v>1559.8</v>
      </c>
      <c r="F11" s="142">
        <v>513.6</v>
      </c>
      <c r="G11" s="142">
        <v>82.6</v>
      </c>
      <c r="H11" s="142">
        <v>75.400000000000006</v>
      </c>
      <c r="I11" s="142">
        <v>643.70000000000005</v>
      </c>
      <c r="J11" s="142">
        <v>103.5</v>
      </c>
      <c r="K11" s="142">
        <v>33.4</v>
      </c>
      <c r="L11" s="142">
        <v>97.4</v>
      </c>
      <c r="M11" s="293">
        <v>12.5</v>
      </c>
    </row>
    <row r="12" spans="1:13" s="33" customFormat="1" ht="15" customHeight="1">
      <c r="A12" s="348"/>
      <c r="B12" s="138" t="s">
        <v>667</v>
      </c>
      <c r="C12" s="142">
        <v>7173.4</v>
      </c>
      <c r="D12" s="142">
        <v>30.8</v>
      </c>
      <c r="E12" s="142">
        <v>3394.3</v>
      </c>
      <c r="F12" s="142">
        <v>915.8</v>
      </c>
      <c r="G12" s="142">
        <v>152.80000000000001</v>
      </c>
      <c r="H12" s="142">
        <v>178.1</v>
      </c>
      <c r="I12" s="142">
        <v>1235.8</v>
      </c>
      <c r="J12" s="142">
        <v>186.2</v>
      </c>
      <c r="K12" s="142">
        <v>55.8</v>
      </c>
      <c r="L12" s="142">
        <v>174</v>
      </c>
      <c r="M12" s="293">
        <v>19.899999999999999</v>
      </c>
    </row>
    <row r="13" spans="1:13" s="33" customFormat="1" ht="15" customHeight="1">
      <c r="A13" s="348"/>
      <c r="B13" s="138" t="s">
        <v>674</v>
      </c>
      <c r="C13" s="142">
        <v>10019.342000000001</v>
      </c>
      <c r="D13" s="142">
        <v>70.844999999999999</v>
      </c>
      <c r="E13" s="142">
        <v>4643.33</v>
      </c>
      <c r="F13" s="142">
        <v>1254.1610000000001</v>
      </c>
      <c r="G13" s="142">
        <v>201.37100000000001</v>
      </c>
      <c r="H13" s="142">
        <v>284.46100000000001</v>
      </c>
      <c r="I13" s="142">
        <v>1904.826</v>
      </c>
      <c r="J13" s="142">
        <v>259.35500000000002</v>
      </c>
      <c r="K13" s="142">
        <v>97.385999999999996</v>
      </c>
      <c r="L13" s="142">
        <v>262.61900000000003</v>
      </c>
      <c r="M13" s="293">
        <v>36.231000000000002</v>
      </c>
    </row>
    <row r="14" spans="1:13" s="33" customFormat="1" ht="15" customHeight="1">
      <c r="A14" s="348"/>
      <c r="B14" s="138" t="s">
        <v>54</v>
      </c>
      <c r="C14" s="142">
        <v>12583.934999999999</v>
      </c>
      <c r="D14" s="142">
        <v>101.91200000000001</v>
      </c>
      <c r="E14" s="142">
        <v>5531.924</v>
      </c>
      <c r="F14" s="142">
        <v>1509.298</v>
      </c>
      <c r="G14" s="142">
        <v>217.679</v>
      </c>
      <c r="H14" s="142">
        <v>399.64499999999998</v>
      </c>
      <c r="I14" s="142">
        <v>2580.19</v>
      </c>
      <c r="J14" s="142">
        <v>292.57299999999998</v>
      </c>
      <c r="K14" s="142">
        <v>148.92599999999999</v>
      </c>
      <c r="L14" s="142">
        <v>426.46800000000002</v>
      </c>
      <c r="M14" s="293">
        <v>37.523000000000003</v>
      </c>
    </row>
    <row r="15" spans="1:13" s="33" customFormat="1" ht="15" customHeight="1">
      <c r="A15" s="348">
        <v>2018</v>
      </c>
      <c r="B15" s="138" t="s">
        <v>669</v>
      </c>
      <c r="C15" s="142">
        <v>3111.5</v>
      </c>
      <c r="D15" s="142">
        <v>12.7</v>
      </c>
      <c r="E15" s="142">
        <v>1318.4</v>
      </c>
      <c r="F15" s="142">
        <v>543.6</v>
      </c>
      <c r="G15" s="142">
        <v>72.900000000000006</v>
      </c>
      <c r="H15" s="142">
        <v>105.2</v>
      </c>
      <c r="I15" s="142">
        <v>681.7</v>
      </c>
      <c r="J15" s="142">
        <v>93.9</v>
      </c>
      <c r="K15" s="142">
        <v>25.8</v>
      </c>
      <c r="L15" s="142">
        <v>69.8</v>
      </c>
      <c r="M15" s="293">
        <v>7.6</v>
      </c>
    </row>
    <row r="16" spans="1:13" s="33" customFormat="1" ht="15" customHeight="1">
      <c r="A16" s="348"/>
      <c r="B16" s="138" t="s">
        <v>667</v>
      </c>
      <c r="C16" s="142">
        <v>6958.2809999999999</v>
      </c>
      <c r="D16" s="142">
        <v>39.177999999999997</v>
      </c>
      <c r="E16" s="142">
        <v>3280.203</v>
      </c>
      <c r="F16" s="142">
        <v>987.62099999999998</v>
      </c>
      <c r="G16" s="142">
        <v>147.15299999999999</v>
      </c>
      <c r="H16" s="142">
        <v>252.44200000000001</v>
      </c>
      <c r="I16" s="142">
        <v>1454.095</v>
      </c>
      <c r="J16" s="142">
        <v>191.50200000000001</v>
      </c>
      <c r="K16" s="142">
        <v>48.701999999999998</v>
      </c>
      <c r="L16" s="142">
        <v>211.66900000000001</v>
      </c>
      <c r="M16" s="293">
        <v>19.169</v>
      </c>
    </row>
    <row r="17" spans="1:13" s="33" customFormat="1" ht="13.15" customHeight="1">
      <c r="A17" s="1954" t="s">
        <v>295</v>
      </c>
      <c r="B17" s="1954"/>
      <c r="C17" s="1954"/>
      <c r="D17" s="1954"/>
      <c r="E17" s="1954"/>
      <c r="F17" s="1954"/>
      <c r="G17" s="1954"/>
      <c r="H17" s="1954"/>
      <c r="I17" s="1954"/>
      <c r="J17" s="1954"/>
      <c r="K17" s="1954"/>
      <c r="L17" s="1954"/>
      <c r="M17" s="1954"/>
    </row>
    <row r="18" spans="1:13" s="1393" customFormat="1" ht="13.15" customHeight="1">
      <c r="A18" s="1952" t="s">
        <v>1322</v>
      </c>
      <c r="B18" s="1952"/>
      <c r="C18" s="1952"/>
      <c r="D18" s="1952"/>
      <c r="E18" s="1952"/>
      <c r="F18" s="1952"/>
      <c r="G18" s="1952"/>
      <c r="H18" s="1952"/>
      <c r="I18" s="1952"/>
      <c r="J18" s="1952"/>
      <c r="K18" s="1952"/>
      <c r="L18" s="1952"/>
      <c r="M18" s="1952"/>
    </row>
    <row r="19" spans="1:13" s="33" customFormat="1" ht="15" customHeight="1">
      <c r="A19" s="348">
        <v>2017</v>
      </c>
      <c r="B19" s="138" t="s">
        <v>669</v>
      </c>
      <c r="C19" s="142">
        <v>538</v>
      </c>
      <c r="D19" s="142">
        <v>8.9</v>
      </c>
      <c r="E19" s="142">
        <v>147.9</v>
      </c>
      <c r="F19" s="142">
        <v>0.1</v>
      </c>
      <c r="G19" s="142">
        <v>14.8</v>
      </c>
      <c r="H19" s="142">
        <v>55.7</v>
      </c>
      <c r="I19" s="142">
        <v>174.3</v>
      </c>
      <c r="J19" s="142">
        <v>14.8</v>
      </c>
      <c r="K19" s="142">
        <v>15.7</v>
      </c>
      <c r="L19" s="142">
        <v>50.1</v>
      </c>
      <c r="M19" s="324">
        <v>8</v>
      </c>
    </row>
    <row r="20" spans="1:13" s="33" customFormat="1" ht="15" customHeight="1">
      <c r="A20" s="348"/>
      <c r="B20" s="138" t="s">
        <v>667</v>
      </c>
      <c r="C20" s="142">
        <v>777.6</v>
      </c>
      <c r="D20" s="142">
        <v>4.5</v>
      </c>
      <c r="E20" s="142">
        <v>135.80000000000001</v>
      </c>
      <c r="F20" s="160" t="s">
        <v>666</v>
      </c>
      <c r="G20" s="142">
        <v>16.399999999999999</v>
      </c>
      <c r="H20" s="142">
        <v>70.2</v>
      </c>
      <c r="I20" s="142">
        <v>351</v>
      </c>
      <c r="J20" s="142">
        <v>26.9</v>
      </c>
      <c r="K20" s="142">
        <v>8.3000000000000007</v>
      </c>
      <c r="L20" s="142">
        <v>70.599999999999994</v>
      </c>
      <c r="M20" s="324">
        <v>12</v>
      </c>
    </row>
    <row r="21" spans="1:13" s="33" customFormat="1" ht="15" customHeight="1">
      <c r="A21" s="348"/>
      <c r="B21" s="138" t="s">
        <v>674</v>
      </c>
      <c r="C21" s="142">
        <v>1246.203</v>
      </c>
      <c r="D21" s="142">
        <v>6.133</v>
      </c>
      <c r="E21" s="142">
        <v>172.51300000000001</v>
      </c>
      <c r="F21" s="160">
        <v>0.13600000000000001</v>
      </c>
      <c r="G21" s="142">
        <v>14.260999999999999</v>
      </c>
      <c r="H21" s="142">
        <v>51.023000000000003</v>
      </c>
      <c r="I21" s="142">
        <v>745.83500000000004</v>
      </c>
      <c r="J21" s="142">
        <v>45.331000000000003</v>
      </c>
      <c r="K21" s="142">
        <v>0.77500000000000002</v>
      </c>
      <c r="L21" s="142">
        <v>79.456999999999994</v>
      </c>
      <c r="M21" s="324">
        <v>16.702000000000002</v>
      </c>
    </row>
    <row r="22" spans="1:13" s="33" customFormat="1" ht="15" customHeight="1">
      <c r="A22" s="348"/>
      <c r="B22" s="138" t="s">
        <v>54</v>
      </c>
      <c r="C22" s="142">
        <v>1382.973</v>
      </c>
      <c r="D22" s="142">
        <v>1.2090000000000001</v>
      </c>
      <c r="E22" s="142">
        <v>301.74400000000003</v>
      </c>
      <c r="F22" s="160">
        <v>8.0519999999999996</v>
      </c>
      <c r="G22" s="142">
        <v>12.285</v>
      </c>
      <c r="H22" s="142">
        <v>36.345999999999997</v>
      </c>
      <c r="I22" s="142">
        <v>742.64</v>
      </c>
      <c r="J22" s="142">
        <v>65.548000000000002</v>
      </c>
      <c r="K22" s="142">
        <v>2.1749999999999998</v>
      </c>
      <c r="L22" s="142">
        <v>65.165000000000006</v>
      </c>
      <c r="M22" s="324">
        <v>21.728000000000002</v>
      </c>
    </row>
    <row r="23" spans="1:13" s="33" customFormat="1" ht="15" customHeight="1">
      <c r="A23" s="348">
        <v>2018</v>
      </c>
      <c r="B23" s="138" t="s">
        <v>669</v>
      </c>
      <c r="C23" s="142">
        <v>626.20000000000005</v>
      </c>
      <c r="D23" s="142">
        <v>7.7</v>
      </c>
      <c r="E23" s="142">
        <v>109</v>
      </c>
      <c r="F23" s="160" t="s">
        <v>666</v>
      </c>
      <c r="G23" s="142">
        <v>13.2</v>
      </c>
      <c r="H23" s="142">
        <v>54.7</v>
      </c>
      <c r="I23" s="142">
        <v>265.2</v>
      </c>
      <c r="J23" s="142">
        <v>3.3</v>
      </c>
      <c r="K23" s="142">
        <v>16.399999999999999</v>
      </c>
      <c r="L23" s="142">
        <v>39.1</v>
      </c>
      <c r="M23" s="324">
        <v>7.3</v>
      </c>
    </row>
    <row r="24" spans="1:13" s="33" customFormat="1" ht="15" customHeight="1">
      <c r="A24" s="348"/>
      <c r="B24" s="138" t="s">
        <v>667</v>
      </c>
      <c r="C24" s="142">
        <v>884.22900000000004</v>
      </c>
      <c r="D24" s="142">
        <v>0.313</v>
      </c>
      <c r="E24" s="142">
        <v>117.09</v>
      </c>
      <c r="F24" s="160">
        <v>8.0210000000000008</v>
      </c>
      <c r="G24" s="142">
        <v>23.76</v>
      </c>
      <c r="H24" s="142">
        <v>42.256999999999998</v>
      </c>
      <c r="I24" s="142">
        <v>399.21300000000002</v>
      </c>
      <c r="J24" s="142">
        <v>4.367</v>
      </c>
      <c r="K24" s="142">
        <v>3.1379999999999999</v>
      </c>
      <c r="L24" s="142">
        <v>47.21</v>
      </c>
      <c r="M24" s="324">
        <v>11.484</v>
      </c>
    </row>
    <row r="25" spans="1:13" s="33" customFormat="1" ht="13.15" customHeight="1">
      <c r="A25" s="1954" t="s">
        <v>161</v>
      </c>
      <c r="B25" s="1954"/>
      <c r="C25" s="1954"/>
      <c r="D25" s="1954"/>
      <c r="E25" s="1954"/>
      <c r="F25" s="1954"/>
      <c r="G25" s="1954"/>
      <c r="H25" s="1954"/>
      <c r="I25" s="1954"/>
      <c r="J25" s="1954"/>
      <c r="K25" s="1954"/>
      <c r="L25" s="1954"/>
      <c r="M25" s="1954"/>
    </row>
    <row r="26" spans="1:13" s="1393" customFormat="1" ht="13.15" customHeight="1">
      <c r="A26" s="1946" t="s">
        <v>162</v>
      </c>
      <c r="B26" s="1952"/>
      <c r="C26" s="1952"/>
      <c r="D26" s="1952"/>
      <c r="E26" s="1952"/>
      <c r="F26" s="1952"/>
      <c r="G26" s="1952"/>
      <c r="H26" s="1952"/>
      <c r="I26" s="1952"/>
      <c r="J26" s="1952"/>
      <c r="K26" s="1952"/>
      <c r="L26" s="1952"/>
      <c r="M26" s="1952"/>
    </row>
    <row r="27" spans="1:13" s="140" customFormat="1" ht="15" customHeight="1">
      <c r="A27" s="348">
        <v>2017</v>
      </c>
      <c r="B27" s="138" t="s">
        <v>669</v>
      </c>
      <c r="C27" s="142">
        <v>2837.3</v>
      </c>
      <c r="D27" s="142">
        <v>-1</v>
      </c>
      <c r="E27" s="142">
        <v>1412</v>
      </c>
      <c r="F27" s="142">
        <v>513.6</v>
      </c>
      <c r="G27" s="142">
        <v>67.8</v>
      </c>
      <c r="H27" s="160">
        <v>19.7</v>
      </c>
      <c r="I27" s="142">
        <v>469.4</v>
      </c>
      <c r="J27" s="142">
        <v>88.7</v>
      </c>
      <c r="K27" s="142">
        <v>17.7</v>
      </c>
      <c r="L27" s="142">
        <v>47.2</v>
      </c>
      <c r="M27" s="293">
        <v>4.5</v>
      </c>
    </row>
    <row r="28" spans="1:13" s="140" customFormat="1" ht="15" customHeight="1">
      <c r="A28" s="348"/>
      <c r="B28" s="138" t="s">
        <v>667</v>
      </c>
      <c r="C28" s="142">
        <v>6395.8</v>
      </c>
      <c r="D28" s="142">
        <v>26.3</v>
      </c>
      <c r="E28" s="142">
        <v>3258.5</v>
      </c>
      <c r="F28" s="142">
        <v>915.8</v>
      </c>
      <c r="G28" s="142">
        <v>136.4</v>
      </c>
      <c r="H28" s="160">
        <v>107.8</v>
      </c>
      <c r="I28" s="142">
        <v>884.8</v>
      </c>
      <c r="J28" s="142">
        <v>159.4</v>
      </c>
      <c r="K28" s="142">
        <v>47.5</v>
      </c>
      <c r="L28" s="142">
        <v>103.4</v>
      </c>
      <c r="M28" s="293">
        <v>7.9</v>
      </c>
    </row>
    <row r="29" spans="1:13" s="140" customFormat="1" ht="15" customHeight="1">
      <c r="A29" s="348"/>
      <c r="B29" s="138" t="s">
        <v>674</v>
      </c>
      <c r="C29" s="142">
        <v>8773.1389999999992</v>
      </c>
      <c r="D29" s="142">
        <v>64.712000000000003</v>
      </c>
      <c r="E29" s="142">
        <v>4470.817</v>
      </c>
      <c r="F29" s="142">
        <v>1254.0250000000001</v>
      </c>
      <c r="G29" s="142">
        <v>187.11</v>
      </c>
      <c r="H29" s="160">
        <v>233.43799999999999</v>
      </c>
      <c r="I29" s="142">
        <v>1158.991</v>
      </c>
      <c r="J29" s="142">
        <v>214.024</v>
      </c>
      <c r="K29" s="142">
        <v>96.611000000000004</v>
      </c>
      <c r="L29" s="142">
        <v>183.16200000000001</v>
      </c>
      <c r="M29" s="293">
        <v>19.529</v>
      </c>
    </row>
    <row r="30" spans="1:13" s="140" customFormat="1" ht="15" customHeight="1">
      <c r="A30" s="348"/>
      <c r="B30" s="138" t="s">
        <v>54</v>
      </c>
      <c r="C30" s="142">
        <v>11200.962</v>
      </c>
      <c r="D30" s="142">
        <v>100.703</v>
      </c>
      <c r="E30" s="142">
        <v>5230.18</v>
      </c>
      <c r="F30" s="142">
        <v>1501.2460000000001</v>
      </c>
      <c r="G30" s="142">
        <v>205.39400000000001</v>
      </c>
      <c r="H30" s="160">
        <v>363.29899999999998</v>
      </c>
      <c r="I30" s="142">
        <v>1837.55</v>
      </c>
      <c r="J30" s="142">
        <v>227.02500000000001</v>
      </c>
      <c r="K30" s="142">
        <v>146.751</v>
      </c>
      <c r="L30" s="142">
        <v>361.303</v>
      </c>
      <c r="M30" s="293">
        <v>15.795</v>
      </c>
    </row>
    <row r="31" spans="1:13" s="140" customFormat="1" ht="15" customHeight="1">
      <c r="A31" s="348">
        <v>2018</v>
      </c>
      <c r="B31" s="138" t="s">
        <v>669</v>
      </c>
      <c r="C31" s="142">
        <v>2485.3000000000002</v>
      </c>
      <c r="D31" s="142">
        <v>5</v>
      </c>
      <c r="E31" s="142">
        <v>1209.4000000000001</v>
      </c>
      <c r="F31" s="142">
        <v>543.6</v>
      </c>
      <c r="G31" s="142">
        <v>59.7</v>
      </c>
      <c r="H31" s="160">
        <v>50.5</v>
      </c>
      <c r="I31" s="142">
        <v>416.5</v>
      </c>
      <c r="J31" s="142">
        <v>90.6</v>
      </c>
      <c r="K31" s="142">
        <v>9.4</v>
      </c>
      <c r="L31" s="142">
        <v>30.6</v>
      </c>
      <c r="M31" s="293">
        <v>0.3</v>
      </c>
    </row>
    <row r="32" spans="1:13" s="140" customFormat="1" ht="15" customHeight="1">
      <c r="A32" s="348"/>
      <c r="B32" s="138" t="s">
        <v>667</v>
      </c>
      <c r="C32" s="142">
        <v>6074.0519999999997</v>
      </c>
      <c r="D32" s="142">
        <v>38.865000000000002</v>
      </c>
      <c r="E32" s="142">
        <v>3163.1129999999998</v>
      </c>
      <c r="F32" s="142">
        <v>979.6</v>
      </c>
      <c r="G32" s="142">
        <v>123.393</v>
      </c>
      <c r="H32" s="160">
        <v>210.185</v>
      </c>
      <c r="I32" s="142">
        <v>1054.8820000000001</v>
      </c>
      <c r="J32" s="142">
        <v>187.13499999999999</v>
      </c>
      <c r="K32" s="142">
        <v>45.564</v>
      </c>
      <c r="L32" s="142">
        <v>164.459</v>
      </c>
      <c r="M32" s="293">
        <v>7.6849999999999996</v>
      </c>
    </row>
    <row r="33" spans="1:13" s="24" customFormat="1" ht="16.899999999999999" customHeight="1">
      <c r="A33" s="1920" t="s">
        <v>709</v>
      </c>
      <c r="B33" s="1920"/>
      <c r="C33" s="1920"/>
      <c r="D33" s="1920"/>
      <c r="E33" s="1920"/>
      <c r="F33" s="1920"/>
      <c r="G33" s="1920"/>
      <c r="H33" s="1920"/>
      <c r="I33" s="1920"/>
      <c r="J33" s="1920"/>
    </row>
    <row r="34" spans="1:13" s="1395" customFormat="1" ht="15" customHeight="1">
      <c r="A34" s="1394" t="s">
        <v>548</v>
      </c>
    </row>
    <row r="35" spans="1:13" ht="12.75" customHeight="1">
      <c r="C35" s="301"/>
      <c r="D35" s="301"/>
      <c r="E35" s="301"/>
      <c r="F35" s="301"/>
      <c r="G35" s="301"/>
      <c r="H35" s="301"/>
      <c r="I35" s="301"/>
      <c r="J35" s="301"/>
      <c r="K35" s="301"/>
      <c r="L35" s="301"/>
      <c r="M35" s="301"/>
    </row>
    <row r="36" spans="1:13">
      <c r="C36" s="301"/>
      <c r="D36" s="301"/>
      <c r="E36" s="301"/>
      <c r="F36" s="301"/>
      <c r="G36" s="301"/>
      <c r="H36" s="301"/>
      <c r="I36" s="301"/>
      <c r="J36" s="301"/>
      <c r="K36" s="301"/>
      <c r="L36" s="301"/>
      <c r="M36" s="301"/>
    </row>
  </sheetData>
  <mergeCells count="25">
    <mergeCell ref="A33:J33"/>
    <mergeCell ref="A5:B8"/>
    <mergeCell ref="C5:C8"/>
    <mergeCell ref="D6:D8"/>
    <mergeCell ref="E6:E8"/>
    <mergeCell ref="A17:M17"/>
    <mergeCell ref="A10:M10"/>
    <mergeCell ref="A25:M25"/>
    <mergeCell ref="A18:M18"/>
    <mergeCell ref="H6:H8"/>
    <mergeCell ref="L6:L8"/>
    <mergeCell ref="M6:M8"/>
    <mergeCell ref="K6:K8"/>
    <mergeCell ref="A9:M9"/>
    <mergeCell ref="A1:H1"/>
    <mergeCell ref="J6:J8"/>
    <mergeCell ref="A2:I2"/>
    <mergeCell ref="A3:I3"/>
    <mergeCell ref="A26:M26"/>
    <mergeCell ref="L1:M1"/>
    <mergeCell ref="F6:F8"/>
    <mergeCell ref="L2:M2"/>
    <mergeCell ref="I6:I8"/>
    <mergeCell ref="G6:G8"/>
    <mergeCell ref="A4:I4"/>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opLeftCell="A4" zoomScale="80" zoomScaleNormal="80" workbookViewId="0">
      <selection activeCell="A34" sqref="A34:XFD34"/>
    </sheetView>
  </sheetViews>
  <sheetFormatPr defaultRowHeight="12.75"/>
  <cols>
    <col min="1" max="1" width="5.625" style="16" customWidth="1"/>
    <col min="2" max="2" width="10.75" style="16" customWidth="1"/>
    <col min="3" max="13" width="10.25" style="16" customWidth="1"/>
    <col min="14" max="39" width="13.625" style="16" customWidth="1"/>
    <col min="40" max="40" width="9" style="16"/>
    <col min="41" max="41" width="2.375" style="16" customWidth="1"/>
    <col min="42" max="42" width="9" style="16"/>
    <col min="43" max="43" width="2.375" style="16" customWidth="1"/>
    <col min="44" max="44" width="9" style="16"/>
    <col min="45" max="45" width="2.375" style="16" customWidth="1"/>
    <col min="46" max="46" width="9" style="16"/>
    <col min="47" max="47" width="2.375" style="16" customWidth="1"/>
    <col min="48" max="48" width="9" style="16"/>
    <col min="49" max="49" width="2.375" style="16" customWidth="1"/>
    <col min="50" max="50" width="9" style="16"/>
    <col min="51" max="51" width="2.375" style="16" customWidth="1"/>
    <col min="52" max="52" width="9" style="16"/>
    <col min="53" max="53" width="2.375" style="16" customWidth="1"/>
    <col min="54" max="54" width="9" style="16"/>
    <col min="55" max="55" width="2.375" style="16" customWidth="1"/>
    <col min="56" max="56" width="9" style="16"/>
    <col min="57" max="57" width="2.375" style="16" customWidth="1"/>
    <col min="58" max="16384" width="9" style="16"/>
  </cols>
  <sheetData>
    <row r="1" spans="1:13" s="21" customFormat="1" ht="12.75" customHeight="1">
      <c r="A1" s="1947" t="s">
        <v>518</v>
      </c>
      <c r="B1" s="1947"/>
      <c r="C1" s="1947"/>
      <c r="D1" s="1947"/>
      <c r="E1" s="1947"/>
      <c r="F1" s="1947"/>
      <c r="G1" s="1947"/>
      <c r="H1" s="1947"/>
      <c r="I1" s="85"/>
      <c r="J1" s="85"/>
      <c r="K1" s="85"/>
      <c r="L1" s="1694" t="s">
        <v>32</v>
      </c>
      <c r="M1" s="1694"/>
    </row>
    <row r="2" spans="1:13" s="21" customFormat="1" ht="12.75" customHeight="1">
      <c r="A2" s="1948" t="s">
        <v>519</v>
      </c>
      <c r="B2" s="1948"/>
      <c r="C2" s="1948"/>
      <c r="D2" s="1948"/>
      <c r="E2" s="1948"/>
      <c r="K2" s="21" t="s">
        <v>43</v>
      </c>
      <c r="L2" s="1619" t="s">
        <v>298</v>
      </c>
      <c r="M2" s="1619"/>
    </row>
    <row r="3" spans="1:13" s="1354" customFormat="1" ht="12.75" customHeight="1">
      <c r="A3" s="1955" t="s">
        <v>1317</v>
      </c>
      <c r="B3" s="1955"/>
      <c r="C3" s="1955"/>
      <c r="D3" s="1955"/>
      <c r="E3" s="1955"/>
      <c r="F3" s="1955"/>
      <c r="G3" s="1955"/>
      <c r="H3" s="1955"/>
      <c r="I3" s="1713"/>
      <c r="J3" s="1588"/>
      <c r="K3" s="1588"/>
      <c r="L3" s="1588"/>
      <c r="M3" s="1588"/>
    </row>
    <row r="4" spans="1:13" s="1354" customFormat="1" ht="12.75" customHeight="1">
      <c r="A4" s="1953" t="s">
        <v>1323</v>
      </c>
      <c r="B4" s="1953"/>
      <c r="C4" s="1953"/>
      <c r="D4" s="1953"/>
      <c r="E4" s="1953"/>
      <c r="F4" s="1590"/>
      <c r="G4" s="1588"/>
      <c r="H4" s="1588"/>
    </row>
    <row r="5" spans="1:13" s="33" customFormat="1" ht="12.75" customHeight="1">
      <c r="A5" s="1720" t="s">
        <v>1324</v>
      </c>
      <c r="B5" s="1721"/>
      <c r="C5" s="1733" t="s">
        <v>1305</v>
      </c>
      <c r="D5" s="41"/>
      <c r="E5" s="41"/>
      <c r="F5" s="41"/>
      <c r="G5" s="41"/>
      <c r="H5" s="41"/>
      <c r="I5" s="41"/>
      <c r="J5" s="41"/>
      <c r="K5" s="41"/>
      <c r="L5" s="41"/>
      <c r="M5" s="41"/>
    </row>
    <row r="6" spans="1:13" s="33" customFormat="1" ht="16.149999999999999" customHeight="1">
      <c r="A6" s="1722"/>
      <c r="B6" s="1723"/>
      <c r="C6" s="1744"/>
      <c r="D6" s="1790" t="s">
        <v>1306</v>
      </c>
      <c r="E6" s="1790" t="s">
        <v>1307</v>
      </c>
      <c r="F6" s="1790" t="s">
        <v>1308</v>
      </c>
      <c r="G6" s="1790" t="s">
        <v>1320</v>
      </c>
      <c r="H6" s="1721" t="s">
        <v>1310</v>
      </c>
      <c r="I6" s="1790" t="s">
        <v>1311</v>
      </c>
      <c r="J6" s="1790" t="s">
        <v>1312</v>
      </c>
      <c r="K6" s="1790" t="s">
        <v>1313</v>
      </c>
      <c r="L6" s="1790" t="s">
        <v>1314</v>
      </c>
      <c r="M6" s="1733" t="s">
        <v>1315</v>
      </c>
    </row>
    <row r="7" spans="1:13" s="33" customFormat="1" ht="18" customHeight="1">
      <c r="A7" s="1722"/>
      <c r="B7" s="1723"/>
      <c r="C7" s="1744"/>
      <c r="D7" s="1726"/>
      <c r="E7" s="1726"/>
      <c r="F7" s="1785"/>
      <c r="G7" s="1726"/>
      <c r="H7" s="1723"/>
      <c r="I7" s="1726"/>
      <c r="J7" s="1726"/>
      <c r="K7" s="1726"/>
      <c r="L7" s="1726"/>
      <c r="M7" s="1744"/>
    </row>
    <row r="8" spans="1:13" s="33" customFormat="1" ht="130.15" customHeight="1">
      <c r="A8" s="1724"/>
      <c r="B8" s="1725"/>
      <c r="C8" s="1949"/>
      <c r="D8" s="1727"/>
      <c r="E8" s="1727"/>
      <c r="F8" s="1786"/>
      <c r="G8" s="1727"/>
      <c r="H8" s="1725"/>
      <c r="I8" s="1727"/>
      <c r="J8" s="1727"/>
      <c r="K8" s="1727"/>
      <c r="L8" s="1727"/>
      <c r="M8" s="1949"/>
    </row>
    <row r="9" spans="1:13" s="33" customFormat="1" ht="13.15" customHeight="1">
      <c r="A9" s="1954" t="s">
        <v>163</v>
      </c>
      <c r="B9" s="1954"/>
      <c r="C9" s="1954"/>
      <c r="D9" s="1954"/>
      <c r="E9" s="1954"/>
      <c r="F9" s="1954"/>
      <c r="G9" s="1954"/>
      <c r="H9" s="1954"/>
      <c r="I9" s="1954"/>
      <c r="J9" s="1954"/>
      <c r="K9" s="1954"/>
      <c r="L9" s="1954"/>
      <c r="M9" s="1954"/>
    </row>
    <row r="10" spans="1:13" s="1393" customFormat="1" ht="13.15" customHeight="1">
      <c r="A10" s="1952" t="s">
        <v>1325</v>
      </c>
      <c r="B10" s="1952"/>
      <c r="C10" s="1952"/>
      <c r="D10" s="1952"/>
      <c r="E10" s="1952"/>
      <c r="F10" s="1952"/>
      <c r="G10" s="1952"/>
      <c r="H10" s="1952"/>
      <c r="I10" s="1952"/>
      <c r="J10" s="1952"/>
      <c r="K10" s="1952"/>
      <c r="L10" s="1952"/>
      <c r="M10" s="1952"/>
    </row>
    <row r="11" spans="1:13" s="33" customFormat="1" ht="15" customHeight="1">
      <c r="A11" s="348">
        <v>2017</v>
      </c>
      <c r="B11" s="138" t="s">
        <v>669</v>
      </c>
      <c r="C11" s="142">
        <v>2820.9</v>
      </c>
      <c r="D11" s="142">
        <v>5.8</v>
      </c>
      <c r="E11" s="142">
        <v>1316.2</v>
      </c>
      <c r="F11" s="142">
        <v>376.2</v>
      </c>
      <c r="G11" s="142">
        <v>71.599999999999994</v>
      </c>
      <c r="H11" s="142">
        <v>68.8</v>
      </c>
      <c r="I11" s="142">
        <v>586.6</v>
      </c>
      <c r="J11" s="142">
        <v>80.900000000000006</v>
      </c>
      <c r="K11" s="142">
        <v>30.6</v>
      </c>
      <c r="L11" s="142">
        <v>92.2</v>
      </c>
      <c r="M11" s="293">
        <v>10.9</v>
      </c>
    </row>
    <row r="12" spans="1:13" s="33" customFormat="1" ht="15" customHeight="1">
      <c r="A12" s="348"/>
      <c r="B12" s="138" t="s">
        <v>667</v>
      </c>
      <c r="C12" s="142">
        <v>6309.9</v>
      </c>
      <c r="D12" s="142">
        <v>25.7</v>
      </c>
      <c r="E12" s="142">
        <v>2990.3</v>
      </c>
      <c r="F12" s="142">
        <v>723.6</v>
      </c>
      <c r="G12" s="142">
        <v>131.69999999999999</v>
      </c>
      <c r="H12" s="142">
        <v>161.19999999999999</v>
      </c>
      <c r="I12" s="142">
        <v>1133.4000000000001</v>
      </c>
      <c r="J12" s="142">
        <v>151.30000000000001</v>
      </c>
      <c r="K12" s="142">
        <v>52.6</v>
      </c>
      <c r="L12" s="142">
        <v>176.2</v>
      </c>
      <c r="M12" s="293">
        <v>16.399999999999999</v>
      </c>
    </row>
    <row r="13" spans="1:13" s="33" customFormat="1" ht="15" customHeight="1">
      <c r="A13" s="348"/>
      <c r="B13" s="138" t="s">
        <v>674</v>
      </c>
      <c r="C13" s="142">
        <v>8759.1540000000005</v>
      </c>
      <c r="D13" s="142">
        <v>59.491999999999997</v>
      </c>
      <c r="E13" s="142">
        <v>4088.0079999999998</v>
      </c>
      <c r="F13" s="142">
        <v>1008.776</v>
      </c>
      <c r="G13" s="142">
        <v>170.86600000000001</v>
      </c>
      <c r="H13" s="142">
        <v>259.95400000000001</v>
      </c>
      <c r="I13" s="142">
        <v>1717.3</v>
      </c>
      <c r="J13" s="142">
        <v>210.14400000000001</v>
      </c>
      <c r="K13" s="142">
        <v>90.620999999999995</v>
      </c>
      <c r="L13" s="142">
        <v>236.739</v>
      </c>
      <c r="M13" s="143">
        <v>30.602</v>
      </c>
    </row>
    <row r="14" spans="1:13" s="33" customFormat="1" ht="15" customHeight="1">
      <c r="A14" s="348"/>
      <c r="B14" s="138" t="s">
        <v>54</v>
      </c>
      <c r="C14" s="142">
        <v>10964.184999999999</v>
      </c>
      <c r="D14" s="142">
        <v>88.123000000000005</v>
      </c>
      <c r="E14" s="142">
        <v>4930.62</v>
      </c>
      <c r="F14" s="142">
        <v>1218.3399999999999</v>
      </c>
      <c r="G14" s="142">
        <v>179.31800000000001</v>
      </c>
      <c r="H14" s="142">
        <v>367.84800000000001</v>
      </c>
      <c r="I14" s="142">
        <v>2230.6909999999998</v>
      </c>
      <c r="J14" s="142">
        <v>233.19300000000001</v>
      </c>
      <c r="K14" s="142">
        <v>133.59899999999999</v>
      </c>
      <c r="L14" s="142">
        <v>371.815</v>
      </c>
      <c r="M14" s="143">
        <v>29.972000000000001</v>
      </c>
    </row>
    <row r="15" spans="1:13" s="33" customFormat="1" ht="15" customHeight="1">
      <c r="A15" s="348">
        <v>2018</v>
      </c>
      <c r="B15" s="138" t="s">
        <v>669</v>
      </c>
      <c r="C15" s="142">
        <v>2731.6</v>
      </c>
      <c r="D15" s="142">
        <v>10.5</v>
      </c>
      <c r="E15" s="142">
        <v>1189.4000000000001</v>
      </c>
      <c r="F15" s="142">
        <v>445</v>
      </c>
      <c r="G15" s="142">
        <v>61.5</v>
      </c>
      <c r="H15" s="142">
        <v>95.6</v>
      </c>
      <c r="I15" s="142">
        <v>608.1</v>
      </c>
      <c r="J15" s="142">
        <v>81.2</v>
      </c>
      <c r="K15" s="142">
        <v>24.4</v>
      </c>
      <c r="L15" s="142">
        <v>57.9</v>
      </c>
      <c r="M15" s="293">
        <v>6</v>
      </c>
    </row>
    <row r="16" spans="1:13" s="33" customFormat="1" ht="15" customHeight="1">
      <c r="A16" s="348"/>
      <c r="B16" s="138" t="s">
        <v>667</v>
      </c>
      <c r="C16" s="142">
        <v>6072.1580000000004</v>
      </c>
      <c r="D16" s="142">
        <v>33.566000000000003</v>
      </c>
      <c r="E16" s="142">
        <v>2922.788</v>
      </c>
      <c r="F16" s="142">
        <v>812.88499999999999</v>
      </c>
      <c r="G16" s="142">
        <v>122.28700000000001</v>
      </c>
      <c r="H16" s="142">
        <v>224.691</v>
      </c>
      <c r="I16" s="142">
        <v>1258.873</v>
      </c>
      <c r="J16" s="142">
        <v>164.25</v>
      </c>
      <c r="K16" s="142">
        <v>46.167999999999999</v>
      </c>
      <c r="L16" s="142">
        <v>192.73099999999999</v>
      </c>
      <c r="M16" s="293">
        <v>15.506</v>
      </c>
    </row>
    <row r="17" spans="1:13" s="33" customFormat="1" ht="13.15" customHeight="1">
      <c r="A17" s="1954" t="s">
        <v>164</v>
      </c>
      <c r="B17" s="1954"/>
      <c r="C17" s="1954"/>
      <c r="D17" s="1954"/>
      <c r="E17" s="1954"/>
      <c r="F17" s="1954"/>
      <c r="G17" s="1954"/>
      <c r="H17" s="1954"/>
      <c r="I17" s="1954"/>
      <c r="J17" s="1954"/>
      <c r="K17" s="1954"/>
      <c r="L17" s="1954"/>
      <c r="M17" s="1954"/>
    </row>
    <row r="18" spans="1:13" s="1393" customFormat="1" ht="13.15" customHeight="1">
      <c r="A18" s="1952" t="s">
        <v>1326</v>
      </c>
      <c r="B18" s="1952"/>
      <c r="C18" s="1952"/>
      <c r="D18" s="1952"/>
      <c r="E18" s="1952"/>
      <c r="F18" s="1952"/>
      <c r="G18" s="1952"/>
      <c r="H18" s="1952"/>
      <c r="I18" s="1952"/>
      <c r="J18" s="1952"/>
      <c r="K18" s="1952"/>
      <c r="L18" s="1952"/>
      <c r="M18" s="1952"/>
    </row>
    <row r="19" spans="1:13" s="33" customFormat="1" ht="15" customHeight="1">
      <c r="A19" s="348">
        <v>2017</v>
      </c>
      <c r="B19" s="138" t="s">
        <v>669</v>
      </c>
      <c r="C19" s="142">
        <v>530.9</v>
      </c>
      <c r="D19" s="142">
        <v>8.6999999999999993</v>
      </c>
      <c r="E19" s="142">
        <v>144.1</v>
      </c>
      <c r="F19" s="142">
        <v>0.8</v>
      </c>
      <c r="G19" s="142">
        <v>15.2</v>
      </c>
      <c r="H19" s="142">
        <v>54.2</v>
      </c>
      <c r="I19" s="142">
        <v>166.4</v>
      </c>
      <c r="J19" s="142">
        <v>15</v>
      </c>
      <c r="K19" s="142">
        <v>17</v>
      </c>
      <c r="L19" s="142">
        <v>53.1</v>
      </c>
      <c r="M19" s="293">
        <v>8.1</v>
      </c>
    </row>
    <row r="20" spans="1:13" s="33" customFormat="1" ht="15" customHeight="1">
      <c r="A20" s="348"/>
      <c r="B20" s="138" t="s">
        <v>667</v>
      </c>
      <c r="C20" s="142">
        <v>768.3</v>
      </c>
      <c r="D20" s="142">
        <v>4.5</v>
      </c>
      <c r="E20" s="142">
        <v>134.1</v>
      </c>
      <c r="F20" s="160" t="s">
        <v>666</v>
      </c>
      <c r="G20" s="142">
        <v>17.3</v>
      </c>
      <c r="H20" s="142">
        <v>69.400000000000006</v>
      </c>
      <c r="I20" s="142">
        <v>339.4</v>
      </c>
      <c r="J20" s="142">
        <v>27.1</v>
      </c>
      <c r="K20" s="142">
        <v>8.6</v>
      </c>
      <c r="L20" s="142">
        <v>70.7</v>
      </c>
      <c r="M20" s="293">
        <v>12.2</v>
      </c>
    </row>
    <row r="21" spans="1:13" s="33" customFormat="1" ht="15" customHeight="1">
      <c r="A21" s="348"/>
      <c r="B21" s="138" t="s">
        <v>674</v>
      </c>
      <c r="C21" s="142">
        <v>1477.13</v>
      </c>
      <c r="D21" s="142">
        <v>6.133</v>
      </c>
      <c r="E21" s="142">
        <v>173.797</v>
      </c>
      <c r="F21" s="160">
        <v>1.5129999999999999</v>
      </c>
      <c r="G21" s="142">
        <v>15.537000000000001</v>
      </c>
      <c r="H21" s="142">
        <v>50.32</v>
      </c>
      <c r="I21" s="142">
        <v>971.19200000000001</v>
      </c>
      <c r="J21" s="142">
        <v>45.588000000000001</v>
      </c>
      <c r="K21" s="142">
        <v>0.77500000000000002</v>
      </c>
      <c r="L21" s="142">
        <v>82.123000000000005</v>
      </c>
      <c r="M21" s="143">
        <v>16.916</v>
      </c>
    </row>
    <row r="22" spans="1:13" s="33" customFormat="1" ht="15" customHeight="1">
      <c r="A22" s="348"/>
      <c r="B22" s="138" t="s">
        <v>54</v>
      </c>
      <c r="C22" s="142">
        <v>1634.056</v>
      </c>
      <c r="D22" s="142">
        <v>1.2090000000000001</v>
      </c>
      <c r="E22" s="142">
        <v>329.52600000000001</v>
      </c>
      <c r="F22" s="160">
        <v>5.2220000000000004</v>
      </c>
      <c r="G22" s="142">
        <v>12.599</v>
      </c>
      <c r="H22" s="142">
        <v>37.859000000000002</v>
      </c>
      <c r="I22" s="142">
        <v>966.577</v>
      </c>
      <c r="J22" s="142">
        <v>65.33</v>
      </c>
      <c r="K22" s="142">
        <v>3.2919999999999998</v>
      </c>
      <c r="L22" s="142">
        <v>67.286000000000001</v>
      </c>
      <c r="M22" s="143">
        <v>21.943000000000001</v>
      </c>
    </row>
    <row r="23" spans="1:13" s="33" customFormat="1" ht="15" customHeight="1">
      <c r="A23" s="348">
        <v>2018</v>
      </c>
      <c r="B23" s="138" t="s">
        <v>669</v>
      </c>
      <c r="C23" s="142">
        <v>640.70000000000005</v>
      </c>
      <c r="D23" s="142">
        <v>7.7</v>
      </c>
      <c r="E23" s="142">
        <v>106.1</v>
      </c>
      <c r="F23" s="160" t="s">
        <v>666</v>
      </c>
      <c r="G23" s="142">
        <v>13.5</v>
      </c>
      <c r="H23" s="142">
        <v>54</v>
      </c>
      <c r="I23" s="142">
        <v>263.8</v>
      </c>
      <c r="J23" s="142">
        <v>3.3</v>
      </c>
      <c r="K23" s="142">
        <v>16.7</v>
      </c>
      <c r="L23" s="142">
        <v>40</v>
      </c>
      <c r="M23" s="293">
        <v>7.6</v>
      </c>
    </row>
    <row r="24" spans="1:13" s="33" customFormat="1" ht="15" customHeight="1">
      <c r="A24" s="348"/>
      <c r="B24" s="138" t="s">
        <v>667</v>
      </c>
      <c r="C24" s="142">
        <v>904.53</v>
      </c>
      <c r="D24" s="142">
        <v>0.38800000000000001</v>
      </c>
      <c r="E24" s="142">
        <v>120.024</v>
      </c>
      <c r="F24" s="160">
        <v>8.4369999999999994</v>
      </c>
      <c r="G24" s="142">
        <v>24.363</v>
      </c>
      <c r="H24" s="142">
        <v>42.451999999999998</v>
      </c>
      <c r="I24" s="142">
        <v>397.27</v>
      </c>
      <c r="J24" s="142">
        <v>4.5860000000000003</v>
      </c>
      <c r="K24" s="142">
        <v>3.2189999999999999</v>
      </c>
      <c r="L24" s="142">
        <v>44.825000000000003</v>
      </c>
      <c r="M24" s="293">
        <v>12.826000000000001</v>
      </c>
    </row>
    <row r="25" spans="1:13" s="33" customFormat="1" ht="13.15" customHeight="1">
      <c r="A25" s="1954" t="s">
        <v>165</v>
      </c>
      <c r="B25" s="1954"/>
      <c r="C25" s="1954"/>
      <c r="D25" s="1954"/>
      <c r="E25" s="1954"/>
      <c r="F25" s="1954"/>
      <c r="G25" s="1954"/>
      <c r="H25" s="1954"/>
      <c r="I25" s="1954"/>
      <c r="J25" s="1954"/>
      <c r="K25" s="1954"/>
      <c r="L25" s="1954"/>
      <c r="M25" s="1954"/>
    </row>
    <row r="26" spans="1:13" s="1393" customFormat="1" ht="13.15" customHeight="1">
      <c r="A26" s="1946" t="s">
        <v>166</v>
      </c>
      <c r="B26" s="1952"/>
      <c r="C26" s="1952"/>
      <c r="D26" s="1952"/>
      <c r="E26" s="1952"/>
      <c r="F26" s="1952"/>
      <c r="G26" s="1952"/>
      <c r="H26" s="1952"/>
      <c r="I26" s="1952"/>
      <c r="J26" s="1952"/>
      <c r="K26" s="1952"/>
      <c r="L26" s="1952"/>
      <c r="M26" s="1952"/>
    </row>
    <row r="27" spans="1:13" s="33" customFormat="1" ht="15" customHeight="1">
      <c r="A27" s="348">
        <v>2017</v>
      </c>
      <c r="B27" s="138" t="s">
        <v>669</v>
      </c>
      <c r="C27" s="142">
        <v>2890</v>
      </c>
      <c r="D27" s="142">
        <v>-2.8</v>
      </c>
      <c r="E27" s="142">
        <v>1172.0999999999999</v>
      </c>
      <c r="F27" s="142">
        <v>375.3</v>
      </c>
      <c r="G27" s="142">
        <v>56.4</v>
      </c>
      <c r="H27" s="142">
        <v>14.6</v>
      </c>
      <c r="I27" s="142">
        <v>420.1</v>
      </c>
      <c r="J27" s="142">
        <v>65.900000000000006</v>
      </c>
      <c r="K27" s="142">
        <v>13.6</v>
      </c>
      <c r="L27" s="142">
        <v>39.200000000000003</v>
      </c>
      <c r="M27" s="293">
        <v>2.8</v>
      </c>
    </row>
    <row r="28" spans="1:13" s="33" customFormat="1" ht="15" customHeight="1">
      <c r="A28" s="348"/>
      <c r="B28" s="138" t="s">
        <v>667</v>
      </c>
      <c r="C28" s="142">
        <v>5541.6</v>
      </c>
      <c r="D28" s="142">
        <v>21.2</v>
      </c>
      <c r="E28" s="142">
        <v>2856.2</v>
      </c>
      <c r="F28" s="142">
        <v>723.6</v>
      </c>
      <c r="G28" s="142">
        <v>114.4</v>
      </c>
      <c r="H28" s="142">
        <v>91.8</v>
      </c>
      <c r="I28" s="142">
        <v>794</v>
      </c>
      <c r="J28" s="142">
        <v>124.2</v>
      </c>
      <c r="K28" s="142">
        <v>44</v>
      </c>
      <c r="L28" s="142">
        <v>105.4</v>
      </c>
      <c r="M28" s="293">
        <v>4.2</v>
      </c>
    </row>
    <row r="29" spans="1:13" s="33" customFormat="1" ht="15" customHeight="1">
      <c r="A29" s="348"/>
      <c r="B29" s="138" t="s">
        <v>674</v>
      </c>
      <c r="C29" s="142">
        <v>7282.0240000000003</v>
      </c>
      <c r="D29" s="142">
        <v>53.359000000000002</v>
      </c>
      <c r="E29" s="142">
        <v>3914.2109999999998</v>
      </c>
      <c r="F29" s="142">
        <v>1007.263</v>
      </c>
      <c r="G29" s="142">
        <v>155.32900000000001</v>
      </c>
      <c r="H29" s="142">
        <v>209.63399999999999</v>
      </c>
      <c r="I29" s="142">
        <v>746.10799999999995</v>
      </c>
      <c r="J29" s="142">
        <v>164.55600000000001</v>
      </c>
      <c r="K29" s="142">
        <v>89.846000000000004</v>
      </c>
      <c r="L29" s="142">
        <v>154.61600000000001</v>
      </c>
      <c r="M29" s="293">
        <v>13.686</v>
      </c>
    </row>
    <row r="30" spans="1:13" s="33" customFormat="1" ht="15" customHeight="1">
      <c r="A30" s="348"/>
      <c r="B30" s="138" t="s">
        <v>54</v>
      </c>
      <c r="C30" s="142">
        <v>9330.1290000000008</v>
      </c>
      <c r="D30" s="142">
        <v>86.914000000000001</v>
      </c>
      <c r="E30" s="142">
        <v>4601.0940000000001</v>
      </c>
      <c r="F30" s="142">
        <v>1213.1179999999999</v>
      </c>
      <c r="G30" s="142">
        <v>166.71899999999999</v>
      </c>
      <c r="H30" s="142">
        <v>329.98899999999998</v>
      </c>
      <c r="I30" s="142">
        <v>1264.114</v>
      </c>
      <c r="J30" s="142">
        <v>167.863</v>
      </c>
      <c r="K30" s="142">
        <v>130.30699999999999</v>
      </c>
      <c r="L30" s="142">
        <v>304.529</v>
      </c>
      <c r="M30" s="293">
        <v>8.0289999999999999</v>
      </c>
    </row>
    <row r="31" spans="1:13" s="33" customFormat="1" ht="15" customHeight="1">
      <c r="A31" s="348">
        <v>2018</v>
      </c>
      <c r="B31" s="138" t="s">
        <v>669</v>
      </c>
      <c r="C31" s="142">
        <v>2090.9</v>
      </c>
      <c r="D31" s="142">
        <v>2.8</v>
      </c>
      <c r="E31" s="142">
        <v>1083.3</v>
      </c>
      <c r="F31" s="142">
        <v>445</v>
      </c>
      <c r="G31" s="142">
        <v>48</v>
      </c>
      <c r="H31" s="142">
        <v>41.6</v>
      </c>
      <c r="I31" s="142">
        <v>344.4</v>
      </c>
      <c r="J31" s="142">
        <v>77.900000000000006</v>
      </c>
      <c r="K31" s="142">
        <v>7.7</v>
      </c>
      <c r="L31" s="142">
        <v>18</v>
      </c>
      <c r="M31" s="293">
        <v>-1.6</v>
      </c>
    </row>
    <row r="32" spans="1:13" s="33" customFormat="1" ht="15" customHeight="1">
      <c r="A32" s="348"/>
      <c r="B32" s="138" t="s">
        <v>667</v>
      </c>
      <c r="C32" s="142">
        <v>5167.6279999999997</v>
      </c>
      <c r="D32" s="142">
        <v>33.177999999999997</v>
      </c>
      <c r="E32" s="142">
        <v>2802.7640000000001</v>
      </c>
      <c r="F32" s="142">
        <v>804.44799999999998</v>
      </c>
      <c r="G32" s="142">
        <v>97.924000000000007</v>
      </c>
      <c r="H32" s="142">
        <v>182.239</v>
      </c>
      <c r="I32" s="142">
        <v>861.60299999999995</v>
      </c>
      <c r="J32" s="142">
        <v>159.66399999999999</v>
      </c>
      <c r="K32" s="142">
        <v>42.948999999999998</v>
      </c>
      <c r="L32" s="142">
        <v>147.90600000000001</v>
      </c>
      <c r="M32" s="293">
        <v>2.68</v>
      </c>
    </row>
    <row r="33" spans="1:13" ht="15" customHeight="1">
      <c r="A33" s="1956" t="s">
        <v>708</v>
      </c>
      <c r="B33" s="1956"/>
      <c r="C33" s="1956"/>
      <c r="D33" s="1956"/>
      <c r="E33" s="1956"/>
      <c r="F33" s="1956"/>
      <c r="G33" s="1956"/>
      <c r="H33" s="1956"/>
      <c r="I33" s="1956"/>
      <c r="J33" s="1956"/>
      <c r="K33" s="1956"/>
      <c r="L33" s="1956"/>
      <c r="M33" s="1956"/>
    </row>
    <row r="34" spans="1:13" s="1354" customFormat="1" ht="15" customHeight="1">
      <c r="A34" s="1397" t="s">
        <v>548</v>
      </c>
      <c r="F34" s="1398"/>
    </row>
    <row r="35" spans="1:13">
      <c r="C35" s="301"/>
      <c r="D35" s="301"/>
      <c r="E35" s="301"/>
      <c r="F35" s="301"/>
      <c r="G35" s="301"/>
      <c r="H35" s="301"/>
      <c r="I35" s="301"/>
      <c r="J35" s="301"/>
      <c r="K35" s="301"/>
      <c r="L35" s="301"/>
      <c r="M35" s="301"/>
    </row>
    <row r="36" spans="1:13">
      <c r="C36" s="301"/>
      <c r="D36" s="301"/>
      <c r="E36" s="301"/>
      <c r="F36" s="301"/>
      <c r="G36" s="301"/>
      <c r="H36" s="301"/>
      <c r="I36" s="301"/>
      <c r="J36" s="301"/>
      <c r="K36" s="301"/>
      <c r="L36" s="301"/>
      <c r="M36" s="301"/>
    </row>
  </sheetData>
  <mergeCells count="25">
    <mergeCell ref="A33:M33"/>
    <mergeCell ref="H6:H8"/>
    <mergeCell ref="A18:M18"/>
    <mergeCell ref="A25:M25"/>
    <mergeCell ref="A10:M10"/>
    <mergeCell ref="A17:M17"/>
    <mergeCell ref="A26:M26"/>
    <mergeCell ref="M6:M8"/>
    <mergeCell ref="E6:E8"/>
    <mergeCell ref="A9:M9"/>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topLeftCell="A10" zoomScaleNormal="100" workbookViewId="0">
      <selection activeCell="A18" sqref="A18:M18"/>
    </sheetView>
  </sheetViews>
  <sheetFormatPr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4" ht="12.75" customHeight="1">
      <c r="A1" s="1959"/>
      <c r="B1" s="1959"/>
      <c r="C1" s="1959"/>
      <c r="D1" s="1959"/>
      <c r="H1" s="342"/>
      <c r="I1" s="79"/>
      <c r="L1" s="1694" t="s">
        <v>32</v>
      </c>
      <c r="M1" s="1694"/>
    </row>
    <row r="2" spans="1:14" ht="12.75" customHeight="1">
      <c r="A2" s="1960"/>
      <c r="B2" s="1960"/>
      <c r="C2" s="1960"/>
      <c r="D2" s="1960"/>
      <c r="L2" s="1619" t="s">
        <v>298</v>
      </c>
      <c r="M2" s="1619"/>
    </row>
    <row r="3" spans="1:14" s="21" customFormat="1" ht="12.75" customHeight="1">
      <c r="A3" s="1961" t="s">
        <v>520</v>
      </c>
      <c r="B3" s="1961"/>
      <c r="C3" s="1961"/>
      <c r="D3" s="1961"/>
      <c r="E3" s="1961"/>
      <c r="F3" s="1961"/>
      <c r="G3" s="1961"/>
      <c r="H3" s="1961"/>
      <c r="I3" s="1961"/>
      <c r="J3" s="1961"/>
      <c r="K3" s="1961"/>
      <c r="L3" s="1961"/>
      <c r="M3" s="85"/>
    </row>
    <row r="4" spans="1:14" s="1588" customFormat="1" ht="14.25" customHeight="1">
      <c r="A4" s="1957" t="s">
        <v>1327</v>
      </c>
      <c r="B4" s="1957"/>
      <c r="C4" s="1957"/>
      <c r="D4" s="1957"/>
      <c r="E4" s="1957"/>
      <c r="F4" s="1957"/>
      <c r="G4" s="1957"/>
      <c r="H4" s="1957"/>
      <c r="I4" s="1957"/>
      <c r="J4" s="1957"/>
      <c r="K4" s="1957"/>
      <c r="L4" s="1957"/>
      <c r="M4" s="1957"/>
    </row>
    <row r="5" spans="1:14" s="27" customFormat="1" ht="12.75" customHeight="1">
      <c r="A5" s="1720" t="s">
        <v>1328</v>
      </c>
      <c r="B5" s="1721"/>
      <c r="C5" s="1733" t="s">
        <v>1305</v>
      </c>
      <c r="D5" s="41"/>
      <c r="E5" s="41"/>
      <c r="F5" s="41"/>
      <c r="G5" s="41"/>
      <c r="H5" s="41"/>
      <c r="I5" s="41"/>
      <c r="J5" s="41"/>
      <c r="K5" s="41"/>
      <c r="L5" s="41"/>
      <c r="M5" s="41"/>
    </row>
    <row r="6" spans="1:14" s="27" customFormat="1" ht="16.149999999999999" customHeight="1">
      <c r="A6" s="1722"/>
      <c r="B6" s="1723"/>
      <c r="C6" s="1744"/>
      <c r="D6" s="1790" t="s">
        <v>1306</v>
      </c>
      <c r="E6" s="1790" t="s">
        <v>1307</v>
      </c>
      <c r="F6" s="1790" t="s">
        <v>1308</v>
      </c>
      <c r="G6" s="1790" t="s">
        <v>1320</v>
      </c>
      <c r="H6" s="1721" t="s">
        <v>1329</v>
      </c>
      <c r="I6" s="1790" t="s">
        <v>1311</v>
      </c>
      <c r="J6" s="1790" t="s">
        <v>1312</v>
      </c>
      <c r="K6" s="1790" t="s">
        <v>1313</v>
      </c>
      <c r="L6" s="1790" t="s">
        <v>1314</v>
      </c>
      <c r="M6" s="1733" t="s">
        <v>1315</v>
      </c>
    </row>
    <row r="7" spans="1:14" s="27" customFormat="1" ht="18" customHeight="1">
      <c r="A7" s="1722"/>
      <c r="B7" s="1723"/>
      <c r="C7" s="1744"/>
      <c r="D7" s="1726"/>
      <c r="E7" s="1726"/>
      <c r="F7" s="1785"/>
      <c r="G7" s="1726"/>
      <c r="H7" s="1723"/>
      <c r="I7" s="1726"/>
      <c r="J7" s="1726"/>
      <c r="K7" s="1726"/>
      <c r="L7" s="1726"/>
      <c r="M7" s="1744"/>
    </row>
    <row r="8" spans="1:14" s="27" customFormat="1" ht="130.15" customHeight="1">
      <c r="A8" s="1724"/>
      <c r="B8" s="1725"/>
      <c r="C8" s="1949"/>
      <c r="D8" s="1727"/>
      <c r="E8" s="1727"/>
      <c r="F8" s="1786"/>
      <c r="G8" s="1727"/>
      <c r="H8" s="1725"/>
      <c r="I8" s="1727"/>
      <c r="J8" s="1727"/>
      <c r="K8" s="1727"/>
      <c r="L8" s="1727"/>
      <c r="M8" s="1949"/>
    </row>
    <row r="9" spans="1:14" s="27" customFormat="1" ht="13.15" customHeight="1">
      <c r="A9" s="1944" t="s">
        <v>167</v>
      </c>
      <c r="B9" s="1944"/>
      <c r="C9" s="1944"/>
      <c r="D9" s="1944"/>
      <c r="E9" s="1944"/>
      <c r="F9" s="1944"/>
      <c r="G9" s="1944"/>
      <c r="H9" s="1944"/>
      <c r="I9" s="1944"/>
      <c r="J9" s="1944"/>
      <c r="K9" s="1944"/>
      <c r="L9" s="1944"/>
      <c r="M9" s="1944"/>
    </row>
    <row r="10" spans="1:14" s="1390" customFormat="1" ht="13.15" customHeight="1">
      <c r="A10" s="1946" t="s">
        <v>168</v>
      </c>
      <c r="B10" s="1946"/>
      <c r="C10" s="1946"/>
      <c r="D10" s="1946"/>
      <c r="E10" s="1946"/>
      <c r="F10" s="1946"/>
      <c r="G10" s="1946"/>
      <c r="H10" s="1946"/>
      <c r="I10" s="1946"/>
      <c r="J10" s="1946"/>
      <c r="K10" s="1946"/>
      <c r="L10" s="1946"/>
      <c r="M10" s="1946"/>
    </row>
    <row r="11" spans="1:14" s="27" customFormat="1" ht="15" customHeight="1">
      <c r="A11" s="348">
        <v>2017</v>
      </c>
      <c r="B11" s="138" t="s">
        <v>669</v>
      </c>
      <c r="C11" s="142">
        <v>5.4</v>
      </c>
      <c r="D11" s="142">
        <v>-4.8</v>
      </c>
      <c r="E11" s="142">
        <v>7.3</v>
      </c>
      <c r="F11" s="142">
        <v>11.4</v>
      </c>
      <c r="G11" s="142">
        <v>8.6</v>
      </c>
      <c r="H11" s="142">
        <v>2</v>
      </c>
      <c r="I11" s="142">
        <v>2.2999999999999998</v>
      </c>
      <c r="J11" s="142">
        <v>6.4</v>
      </c>
      <c r="K11" s="142">
        <v>3.2</v>
      </c>
      <c r="L11" s="142">
        <v>3.5</v>
      </c>
      <c r="M11" s="293">
        <v>-0.1</v>
      </c>
    </row>
    <row r="12" spans="1:14" s="27" customFormat="1" ht="15" customHeight="1">
      <c r="A12" s="348"/>
      <c r="B12" s="138" t="s">
        <v>667</v>
      </c>
      <c r="C12" s="142">
        <v>5.0999999999999996</v>
      </c>
      <c r="D12" s="142">
        <v>5.9</v>
      </c>
      <c r="E12" s="142">
        <v>6.9</v>
      </c>
      <c r="F12" s="142">
        <v>10.7</v>
      </c>
      <c r="G12" s="142">
        <v>8</v>
      </c>
      <c r="H12" s="142">
        <v>3.8</v>
      </c>
      <c r="I12" s="142">
        <v>2.2999999999999998</v>
      </c>
      <c r="J12" s="142">
        <v>4.5999999999999996</v>
      </c>
      <c r="K12" s="142">
        <v>7.1</v>
      </c>
      <c r="L12" s="142">
        <v>4.4000000000000004</v>
      </c>
      <c r="M12" s="143">
        <v>0.5</v>
      </c>
    </row>
    <row r="13" spans="1:14" s="27" customFormat="1" ht="15" customHeight="1">
      <c r="A13" s="348"/>
      <c r="B13" s="138" t="s">
        <v>674</v>
      </c>
      <c r="C13" s="161">
        <v>5.2</v>
      </c>
      <c r="D13" s="161">
        <v>11</v>
      </c>
      <c r="E13" s="161">
        <v>6.8</v>
      </c>
      <c r="F13" s="161">
        <v>10.199999999999999</v>
      </c>
      <c r="G13" s="161">
        <v>7.2</v>
      </c>
      <c r="H13" s="161">
        <v>4.7</v>
      </c>
      <c r="I13" s="161">
        <v>2.6</v>
      </c>
      <c r="J13" s="161">
        <v>4.5</v>
      </c>
      <c r="K13" s="161">
        <v>11.1</v>
      </c>
      <c r="L13" s="161">
        <v>4.3</v>
      </c>
      <c r="M13" s="162">
        <v>2.6</v>
      </c>
    </row>
    <row r="14" spans="1:14" s="27" customFormat="1" ht="15" customHeight="1">
      <c r="A14" s="348"/>
      <c r="B14" s="138" t="s">
        <v>54</v>
      </c>
      <c r="C14" s="161">
        <v>5.0999999999999996</v>
      </c>
      <c r="D14" s="161">
        <v>10.1</v>
      </c>
      <c r="E14" s="161">
        <v>6.5</v>
      </c>
      <c r="F14" s="161">
        <v>9.1999999999999993</v>
      </c>
      <c r="G14" s="161">
        <v>5.6</v>
      </c>
      <c r="H14" s="161">
        <v>5.0999999999999996</v>
      </c>
      <c r="I14" s="161">
        <v>2.9</v>
      </c>
      <c r="J14" s="161">
        <v>3.3</v>
      </c>
      <c r="K14" s="161">
        <v>8.8000000000000007</v>
      </c>
      <c r="L14" s="161">
        <v>6.5</v>
      </c>
      <c r="M14" s="162">
        <v>1.3</v>
      </c>
      <c r="N14" s="1185"/>
    </row>
    <row r="15" spans="1:14" s="27" customFormat="1" ht="15" customHeight="1">
      <c r="A15" s="348">
        <v>2018</v>
      </c>
      <c r="B15" s="138" t="s">
        <v>669</v>
      </c>
      <c r="C15" s="161">
        <v>5.2</v>
      </c>
      <c r="D15" s="161">
        <v>0.1</v>
      </c>
      <c r="E15" s="161">
        <v>6.8</v>
      </c>
      <c r="F15" s="161">
        <v>13.5</v>
      </c>
      <c r="G15" s="161">
        <v>4.8</v>
      </c>
      <c r="H15" s="142">
        <v>3</v>
      </c>
      <c r="I15" s="161">
        <v>2.8</v>
      </c>
      <c r="J15" s="161">
        <v>5.4</v>
      </c>
      <c r="K15" s="142">
        <v>4</v>
      </c>
      <c r="L15" s="161">
        <v>2.6</v>
      </c>
      <c r="M15" s="162">
        <v>-0.8</v>
      </c>
    </row>
    <row r="16" spans="1:14" s="27" customFormat="1" ht="15" customHeight="1">
      <c r="A16" s="348"/>
      <c r="B16" s="138" t="s">
        <v>667</v>
      </c>
      <c r="C16" s="161">
        <v>5.7</v>
      </c>
      <c r="D16" s="161">
        <v>10.6</v>
      </c>
      <c r="E16" s="161">
        <v>7.4</v>
      </c>
      <c r="F16" s="161">
        <v>13.2</v>
      </c>
      <c r="G16" s="161">
        <v>5.4</v>
      </c>
      <c r="H16" s="161">
        <v>4.8</v>
      </c>
      <c r="I16" s="142">
        <v>3</v>
      </c>
      <c r="J16" s="161">
        <v>6.1</v>
      </c>
      <c r="K16" s="161">
        <v>8.9</v>
      </c>
      <c r="L16" s="142">
        <v>7</v>
      </c>
      <c r="M16" s="361">
        <v>1.6</v>
      </c>
    </row>
    <row r="17" spans="1:13" s="27" customFormat="1" ht="13.15" customHeight="1">
      <c r="A17" s="1942" t="s">
        <v>169</v>
      </c>
      <c r="B17" s="1942"/>
      <c r="C17" s="1942"/>
      <c r="D17" s="1942"/>
      <c r="E17" s="1942"/>
      <c r="F17" s="1942"/>
      <c r="G17" s="1942"/>
      <c r="H17" s="1942"/>
      <c r="I17" s="1942"/>
      <c r="J17" s="1942"/>
      <c r="K17" s="1942"/>
      <c r="L17" s="1942"/>
      <c r="M17" s="1942"/>
    </row>
    <row r="18" spans="1:13" s="1390" customFormat="1" ht="13.15" customHeight="1">
      <c r="A18" s="1946" t="s">
        <v>172</v>
      </c>
      <c r="B18" s="1946"/>
      <c r="C18" s="1946"/>
      <c r="D18" s="1946"/>
      <c r="E18" s="1946"/>
      <c r="F18" s="1946"/>
      <c r="G18" s="1946"/>
      <c r="H18" s="1946"/>
      <c r="I18" s="1946"/>
      <c r="J18" s="1946"/>
      <c r="K18" s="1946"/>
      <c r="L18" s="1946"/>
      <c r="M18" s="1946"/>
    </row>
    <row r="19" spans="1:13" s="27" customFormat="1" ht="15" customHeight="1">
      <c r="A19" s="348">
        <v>2017</v>
      </c>
      <c r="B19" s="138" t="s">
        <v>669</v>
      </c>
      <c r="C19" s="142">
        <v>6</v>
      </c>
      <c r="D19" s="142">
        <v>-0.8</v>
      </c>
      <c r="E19" s="142">
        <v>8</v>
      </c>
      <c r="F19" s="142">
        <v>10.8</v>
      </c>
      <c r="G19" s="142">
        <v>10.199999999999999</v>
      </c>
      <c r="H19" s="142">
        <v>1.6</v>
      </c>
      <c r="I19" s="142">
        <v>2.6</v>
      </c>
      <c r="J19" s="142">
        <v>8.1</v>
      </c>
      <c r="K19" s="142">
        <v>6.4</v>
      </c>
      <c r="L19" s="142">
        <v>3.9</v>
      </c>
      <c r="M19" s="293">
        <v>2.5</v>
      </c>
    </row>
    <row r="20" spans="1:13" s="27" customFormat="1" ht="15" customHeight="1">
      <c r="A20" s="348"/>
      <c r="B20" s="138" t="s">
        <v>667</v>
      </c>
      <c r="C20" s="142">
        <v>6.5</v>
      </c>
      <c r="D20" s="142">
        <v>8.8000000000000007</v>
      </c>
      <c r="E20" s="142">
        <v>8.8000000000000007</v>
      </c>
      <c r="F20" s="142">
        <v>10.199999999999999</v>
      </c>
      <c r="G20" s="142">
        <v>10.199999999999999</v>
      </c>
      <c r="H20" s="142">
        <v>3.8</v>
      </c>
      <c r="I20" s="142">
        <v>2.4</v>
      </c>
      <c r="J20" s="142">
        <v>7.4</v>
      </c>
      <c r="K20" s="142">
        <v>8.3000000000000007</v>
      </c>
      <c r="L20" s="142">
        <v>4.2</v>
      </c>
      <c r="M20" s="143">
        <v>2.2000000000000002</v>
      </c>
    </row>
    <row r="21" spans="1:13" s="27" customFormat="1" ht="15" customHeight="1">
      <c r="A21" s="348"/>
      <c r="B21" s="138" t="s">
        <v>674</v>
      </c>
      <c r="C21" s="161">
        <v>5.9</v>
      </c>
      <c r="D21" s="161">
        <v>13.1</v>
      </c>
      <c r="E21" s="142">
        <v>8</v>
      </c>
      <c r="F21" s="161">
        <v>9.5</v>
      </c>
      <c r="G21" s="161">
        <v>9.4</v>
      </c>
      <c r="H21" s="161">
        <v>4.9000000000000004</v>
      </c>
      <c r="I21" s="142">
        <v>2</v>
      </c>
      <c r="J21" s="161">
        <v>6.5</v>
      </c>
      <c r="K21" s="161">
        <v>11.5</v>
      </c>
      <c r="L21" s="161">
        <v>4.8</v>
      </c>
      <c r="M21" s="162">
        <v>3.7</v>
      </c>
    </row>
    <row r="22" spans="1:13" s="346" customFormat="1" ht="15" customHeight="1">
      <c r="A22" s="1187"/>
      <c r="B22" s="138" t="s">
        <v>54</v>
      </c>
      <c r="C22" s="142">
        <v>5.5</v>
      </c>
      <c r="D22" s="142">
        <v>14.7</v>
      </c>
      <c r="E22" s="142">
        <v>7</v>
      </c>
      <c r="F22" s="142">
        <v>8.3000000000000007</v>
      </c>
      <c r="G22" s="142">
        <v>7.6</v>
      </c>
      <c r="H22" s="142">
        <v>5.0999999999999996</v>
      </c>
      <c r="I22" s="142">
        <v>2.4</v>
      </c>
      <c r="J22" s="142">
        <v>5</v>
      </c>
      <c r="K22" s="142">
        <v>12.6</v>
      </c>
      <c r="L22" s="142">
        <v>6.7</v>
      </c>
      <c r="M22" s="143">
        <v>2.2999999999999998</v>
      </c>
    </row>
    <row r="23" spans="1:13" s="27" customFormat="1" ht="15" customHeight="1">
      <c r="A23" s="348">
        <v>2018</v>
      </c>
      <c r="B23" s="138" t="s">
        <v>669</v>
      </c>
      <c r="C23" s="161">
        <v>5.0999999999999996</v>
      </c>
      <c r="D23" s="142">
        <v>4</v>
      </c>
      <c r="E23" s="142">
        <v>6.6</v>
      </c>
      <c r="F23" s="142">
        <v>13</v>
      </c>
      <c r="G23" s="161">
        <v>8.1999999999999993</v>
      </c>
      <c r="H23" s="161">
        <v>3.2</v>
      </c>
      <c r="I23" s="142">
        <v>2.2000000000000002</v>
      </c>
      <c r="J23" s="161">
        <v>8.1</v>
      </c>
      <c r="K23" s="161">
        <v>3.7</v>
      </c>
      <c r="L23" s="161">
        <v>2.4</v>
      </c>
      <c r="M23" s="162">
        <v>0.2</v>
      </c>
    </row>
    <row r="24" spans="1:13" s="27" customFormat="1" ht="15" customHeight="1">
      <c r="A24" s="348"/>
      <c r="B24" s="138" t="s">
        <v>667</v>
      </c>
      <c r="C24" s="161">
        <v>5.9</v>
      </c>
      <c r="D24" s="161">
        <v>12.9</v>
      </c>
      <c r="E24" s="142">
        <v>8</v>
      </c>
      <c r="F24" s="161">
        <v>12.6</v>
      </c>
      <c r="G24" s="161">
        <v>8.3000000000000007</v>
      </c>
      <c r="H24" s="161">
        <v>5.3</v>
      </c>
      <c r="I24" s="142">
        <v>2.7</v>
      </c>
      <c r="J24" s="161">
        <v>7.9</v>
      </c>
      <c r="K24" s="142">
        <v>8</v>
      </c>
      <c r="L24" s="161">
        <v>6.1</v>
      </c>
      <c r="M24" s="361">
        <v>2.1</v>
      </c>
    </row>
    <row r="25" spans="1:13" s="27" customFormat="1" ht="13.15" customHeight="1">
      <c r="A25" s="1942" t="s">
        <v>173</v>
      </c>
      <c r="B25" s="1942"/>
      <c r="C25" s="1942"/>
      <c r="D25" s="1942"/>
      <c r="E25" s="1942"/>
      <c r="F25" s="1942"/>
      <c r="G25" s="1942"/>
      <c r="H25" s="1942"/>
      <c r="I25" s="1942"/>
      <c r="J25" s="1942"/>
      <c r="K25" s="1942"/>
      <c r="L25" s="1942"/>
      <c r="M25" s="1942"/>
    </row>
    <row r="26" spans="1:13" s="1390" customFormat="1" ht="13.15" customHeight="1">
      <c r="A26" s="1958" t="s">
        <v>174</v>
      </c>
      <c r="B26" s="1958"/>
      <c r="C26" s="1958"/>
      <c r="D26" s="1958"/>
      <c r="E26" s="1958"/>
      <c r="F26" s="1958"/>
      <c r="G26" s="1958"/>
      <c r="H26" s="1958"/>
      <c r="I26" s="1958"/>
      <c r="J26" s="1958"/>
      <c r="K26" s="1958"/>
      <c r="L26" s="1958"/>
      <c r="M26" s="1958"/>
    </row>
    <row r="27" spans="1:13" s="27" customFormat="1" ht="15" customHeight="1">
      <c r="A27" s="348">
        <v>2017</v>
      </c>
      <c r="B27" s="138" t="s">
        <v>669</v>
      </c>
      <c r="C27" s="142">
        <v>4.8</v>
      </c>
      <c r="D27" s="518">
        <v>-2.2999999999999998</v>
      </c>
      <c r="E27" s="142">
        <v>6.6</v>
      </c>
      <c r="F27" s="142">
        <v>7.9</v>
      </c>
      <c r="G27" s="142">
        <v>8.5</v>
      </c>
      <c r="H27" s="142">
        <v>1.2</v>
      </c>
      <c r="I27" s="142">
        <v>2.2999999999999998</v>
      </c>
      <c r="J27" s="142">
        <v>6</v>
      </c>
      <c r="K27" s="142">
        <v>4.9000000000000004</v>
      </c>
      <c r="L27" s="142">
        <v>3.3</v>
      </c>
      <c r="M27" s="293">
        <v>1.5</v>
      </c>
    </row>
    <row r="28" spans="1:13" s="27" customFormat="1" ht="15" customHeight="1">
      <c r="A28" s="348"/>
      <c r="B28" s="138" t="s">
        <v>667</v>
      </c>
      <c r="C28" s="142">
        <v>5.7</v>
      </c>
      <c r="D28" s="518">
        <v>7.1</v>
      </c>
      <c r="E28" s="142">
        <v>7.7</v>
      </c>
      <c r="F28" s="142">
        <v>8</v>
      </c>
      <c r="G28" s="142">
        <v>8.6</v>
      </c>
      <c r="H28" s="142">
        <v>3.2</v>
      </c>
      <c r="I28" s="142">
        <v>2.2000000000000002</v>
      </c>
      <c r="J28" s="142">
        <v>5.8</v>
      </c>
      <c r="K28" s="142">
        <v>7.7</v>
      </c>
      <c r="L28" s="142">
        <v>4.3</v>
      </c>
      <c r="M28" s="143">
        <v>1.2</v>
      </c>
    </row>
    <row r="29" spans="1:13" s="27" customFormat="1" ht="15" customHeight="1">
      <c r="A29" s="348"/>
      <c r="B29" s="138" t="s">
        <v>674</v>
      </c>
      <c r="C29" s="161">
        <v>4.9000000000000004</v>
      </c>
      <c r="D29" s="638">
        <v>10.8</v>
      </c>
      <c r="E29" s="142">
        <v>7</v>
      </c>
      <c r="F29" s="161">
        <v>7.6</v>
      </c>
      <c r="G29" s="161">
        <v>7.8</v>
      </c>
      <c r="H29" s="161">
        <v>4.4000000000000004</v>
      </c>
      <c r="I29" s="161">
        <v>1.3</v>
      </c>
      <c r="J29" s="142">
        <v>5</v>
      </c>
      <c r="K29" s="161">
        <v>10.7</v>
      </c>
      <c r="L29" s="142">
        <v>4</v>
      </c>
      <c r="M29" s="162">
        <v>2.6</v>
      </c>
    </row>
    <row r="30" spans="1:13" s="27" customFormat="1" ht="15" customHeight="1">
      <c r="A30" s="348"/>
      <c r="B30" s="138" t="s">
        <v>54</v>
      </c>
      <c r="C30" s="161">
        <v>4.5999999999999996</v>
      </c>
      <c r="D30" s="638">
        <v>12.7</v>
      </c>
      <c r="E30" s="161">
        <v>6.1</v>
      </c>
      <c r="F30" s="161">
        <v>6.7</v>
      </c>
      <c r="G30" s="161">
        <v>6.2</v>
      </c>
      <c r="H30" s="161">
        <v>4.5999999999999996</v>
      </c>
      <c r="I30" s="161">
        <v>1.6</v>
      </c>
      <c r="J30" s="161">
        <v>3.7</v>
      </c>
      <c r="K30" s="161">
        <v>11.2</v>
      </c>
      <c r="L30" s="161">
        <v>5.6</v>
      </c>
      <c r="M30" s="162">
        <v>1.1000000000000001</v>
      </c>
    </row>
    <row r="31" spans="1:13" s="27" customFormat="1" ht="15" customHeight="1">
      <c r="A31" s="348">
        <v>2018</v>
      </c>
      <c r="B31" s="138" t="s">
        <v>669</v>
      </c>
      <c r="C31" s="161">
        <v>4.3</v>
      </c>
      <c r="D31" s="638">
        <v>2.2000000000000002</v>
      </c>
      <c r="E31" s="142">
        <v>5.9</v>
      </c>
      <c r="F31" s="161">
        <v>10.6</v>
      </c>
      <c r="G31" s="161">
        <v>6.6</v>
      </c>
      <c r="H31" s="161">
        <v>2.6</v>
      </c>
      <c r="I31" s="161">
        <v>1.9</v>
      </c>
      <c r="J31" s="142">
        <v>6.9</v>
      </c>
      <c r="K31" s="142">
        <v>3</v>
      </c>
      <c r="L31" s="142">
        <v>1.4</v>
      </c>
      <c r="M31" s="361">
        <v>-0.8</v>
      </c>
    </row>
    <row r="32" spans="1:13" s="27" customFormat="1" ht="15" customHeight="1">
      <c r="A32" s="348"/>
      <c r="B32" s="138" t="s">
        <v>667</v>
      </c>
      <c r="C32" s="142">
        <v>5</v>
      </c>
      <c r="D32" s="1566">
        <v>11</v>
      </c>
      <c r="E32" s="142">
        <v>7.1</v>
      </c>
      <c r="F32" s="142">
        <v>10.3</v>
      </c>
      <c r="G32" s="142">
        <v>6.5</v>
      </c>
      <c r="H32" s="142">
        <v>4.5999999999999996</v>
      </c>
      <c r="I32" s="142">
        <v>2.2000000000000002</v>
      </c>
      <c r="J32" s="142">
        <v>6.7</v>
      </c>
      <c r="K32" s="142">
        <v>7.5</v>
      </c>
      <c r="L32" s="142">
        <v>5.5</v>
      </c>
      <c r="M32" s="293">
        <v>0.7</v>
      </c>
    </row>
    <row r="33" spans="1:13" ht="16.149999999999999" customHeight="1">
      <c r="A33" s="1943" t="s">
        <v>711</v>
      </c>
      <c r="B33" s="1943"/>
      <c r="C33" s="1943"/>
      <c r="D33" s="1943"/>
      <c r="E33" s="1943"/>
      <c r="F33" s="1943"/>
      <c r="G33" s="1943"/>
      <c r="H33" s="1943"/>
      <c r="I33" s="1943"/>
      <c r="J33" s="1943"/>
      <c r="K33" s="1943"/>
      <c r="L33" s="1943"/>
      <c r="M33" s="1943"/>
    </row>
    <row r="34" spans="1:13" s="1354" customFormat="1" ht="12" customHeight="1">
      <c r="A34" s="1397" t="s">
        <v>547</v>
      </c>
      <c r="B34" s="1397"/>
      <c r="C34" s="1397"/>
      <c r="D34" s="1397"/>
      <c r="E34" s="1397"/>
      <c r="F34" s="1397"/>
      <c r="G34" s="1397"/>
      <c r="H34" s="1397"/>
    </row>
  </sheetData>
  <mergeCells count="25">
    <mergeCell ref="A1:D1"/>
    <mergeCell ref="A2:D2"/>
    <mergeCell ref="L1:M1"/>
    <mergeCell ref="L2:M2"/>
    <mergeCell ref="J6:J8"/>
    <mergeCell ref="F6:F8"/>
    <mergeCell ref="A3:L3"/>
    <mergeCell ref="G6:G8"/>
    <mergeCell ref="E6:E8"/>
    <mergeCell ref="M6:M8"/>
    <mergeCell ref="H6:H8"/>
    <mergeCell ref="A5:B8"/>
    <mergeCell ref="A33:M33"/>
    <mergeCell ref="A4:M4"/>
    <mergeCell ref="A9:M9"/>
    <mergeCell ref="L6:L8"/>
    <mergeCell ref="I6:I8"/>
    <mergeCell ref="C5:C8"/>
    <mergeCell ref="A10:M10"/>
    <mergeCell ref="D6:D8"/>
    <mergeCell ref="K6:K8"/>
    <mergeCell ref="A17:M17"/>
    <mergeCell ref="A26:M26"/>
    <mergeCell ref="A18:M18"/>
    <mergeCell ref="A25:M25"/>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90" zoomScaleNormal="90" workbookViewId="0">
      <selection activeCell="A35" sqref="A35:XFD35"/>
    </sheetView>
  </sheetViews>
  <sheetFormatPr defaultRowHeight="14.25"/>
  <cols>
    <col min="1" max="1" width="7.125" customWidth="1"/>
    <col min="2" max="2" width="12.625" customWidth="1"/>
    <col min="3" max="11" width="11.75" customWidth="1"/>
  </cols>
  <sheetData>
    <row r="1" spans="1:13">
      <c r="A1" s="1642" t="s">
        <v>597</v>
      </c>
      <c r="B1" s="1642"/>
      <c r="C1" s="1642"/>
      <c r="D1" s="1642"/>
      <c r="E1" s="1642"/>
      <c r="F1" s="1642"/>
      <c r="J1" s="234" t="s">
        <v>32</v>
      </c>
      <c r="M1" s="89"/>
    </row>
    <row r="2" spans="1:13" s="1339" customFormat="1">
      <c r="A2" s="1620" t="s">
        <v>236</v>
      </c>
      <c r="B2" s="1620"/>
      <c r="C2" s="1620"/>
      <c r="D2" s="1620"/>
      <c r="E2" s="1620"/>
      <c r="F2" s="1620"/>
      <c r="J2" s="1346" t="s">
        <v>298</v>
      </c>
      <c r="K2" s="1347"/>
      <c r="M2" s="1348"/>
    </row>
    <row r="3" spans="1:13" ht="28.5" customHeight="1">
      <c r="A3" s="1638" t="s">
        <v>1081</v>
      </c>
      <c r="B3" s="1638"/>
      <c r="C3" s="1621" t="s">
        <v>1082</v>
      </c>
      <c r="D3" s="1625"/>
      <c r="E3" s="1628"/>
      <c r="F3" s="1621" t="s">
        <v>1083</v>
      </c>
      <c r="G3" s="1625"/>
      <c r="H3" s="1651" t="s">
        <v>1084</v>
      </c>
      <c r="I3" s="1652"/>
      <c r="J3" s="1652"/>
      <c r="K3" s="1652"/>
    </row>
    <row r="4" spans="1:13">
      <c r="A4" s="1626"/>
      <c r="B4" s="1626"/>
      <c r="C4" s="1622"/>
      <c r="D4" s="1626"/>
      <c r="E4" s="1629"/>
      <c r="F4" s="1622"/>
      <c r="G4" s="1626"/>
      <c r="H4" s="1621" t="s">
        <v>1085</v>
      </c>
      <c r="I4" s="1625"/>
      <c r="J4" s="1625"/>
      <c r="K4" s="1625"/>
    </row>
    <row r="5" spans="1:13">
      <c r="A5" s="1626"/>
      <c r="B5" s="1626"/>
      <c r="C5" s="1622"/>
      <c r="D5" s="1626"/>
      <c r="E5" s="1629"/>
      <c r="F5" s="1622"/>
      <c r="G5" s="1626"/>
      <c r="H5" s="1622"/>
      <c r="I5" s="1626"/>
      <c r="J5" s="1626"/>
      <c r="K5" s="1626"/>
    </row>
    <row r="6" spans="1:13">
      <c r="A6" s="1626"/>
      <c r="B6" s="1626"/>
      <c r="C6" s="1622"/>
      <c r="D6" s="1626"/>
      <c r="E6" s="1629"/>
      <c r="F6" s="1622"/>
      <c r="G6" s="1626"/>
      <c r="H6" s="1622"/>
      <c r="I6" s="1626"/>
      <c r="J6" s="1626"/>
      <c r="K6" s="1626"/>
    </row>
    <row r="7" spans="1:13">
      <c r="A7" s="1626"/>
      <c r="B7" s="1626"/>
      <c r="C7" s="1622"/>
      <c r="D7" s="1626"/>
      <c r="E7" s="1629"/>
      <c r="F7" s="1622"/>
      <c r="G7" s="1626"/>
      <c r="H7" s="1623"/>
      <c r="I7" s="1627"/>
      <c r="J7" s="1627"/>
      <c r="K7" s="1627"/>
    </row>
    <row r="8" spans="1:13">
      <c r="A8" s="1626"/>
      <c r="B8" s="1626"/>
      <c r="C8" s="1622"/>
      <c r="D8" s="1626"/>
      <c r="E8" s="1629"/>
      <c r="F8" s="1622"/>
      <c r="G8" s="1626"/>
      <c r="H8" s="1621" t="s">
        <v>1086</v>
      </c>
      <c r="I8" s="1628"/>
      <c r="J8" s="1621" t="s">
        <v>1087</v>
      </c>
      <c r="K8" s="1625"/>
    </row>
    <row r="9" spans="1:13">
      <c r="A9" s="1626"/>
      <c r="B9" s="1626"/>
      <c r="C9" s="1622"/>
      <c r="D9" s="1626"/>
      <c r="E9" s="1629"/>
      <c r="F9" s="1622"/>
      <c r="G9" s="1626"/>
      <c r="H9" s="1622"/>
      <c r="I9" s="1629"/>
      <c r="J9" s="1622"/>
      <c r="K9" s="1626"/>
    </row>
    <row r="10" spans="1:13">
      <c r="A10" s="1626"/>
      <c r="B10" s="1626"/>
      <c r="C10" s="1622"/>
      <c r="D10" s="1626"/>
      <c r="E10" s="1629"/>
      <c r="F10" s="1622"/>
      <c r="G10" s="1626"/>
      <c r="H10" s="1622"/>
      <c r="I10" s="1629"/>
      <c r="J10" s="1622"/>
      <c r="K10" s="1626"/>
    </row>
    <row r="11" spans="1:13">
      <c r="A11" s="1626"/>
      <c r="B11" s="1626"/>
      <c r="C11" s="1630"/>
      <c r="D11" s="1631"/>
      <c r="E11" s="1632"/>
      <c r="F11" s="1630"/>
      <c r="G11" s="1631"/>
      <c r="H11" s="1623"/>
      <c r="I11" s="1662"/>
      <c r="J11" s="1623"/>
      <c r="K11" s="1627"/>
    </row>
    <row r="12" spans="1:13">
      <c r="A12" s="1626"/>
      <c r="B12" s="1626"/>
      <c r="C12" s="1643" t="s">
        <v>885</v>
      </c>
      <c r="D12" s="1610" t="s">
        <v>36</v>
      </c>
      <c r="E12" s="1639" t="s">
        <v>37</v>
      </c>
      <c r="F12" s="1643" t="s">
        <v>886</v>
      </c>
      <c r="G12" s="1648" t="s">
        <v>36</v>
      </c>
      <c r="H12" s="1653" t="s">
        <v>36</v>
      </c>
      <c r="I12" s="1659" t="s">
        <v>37</v>
      </c>
      <c r="J12" s="1653" t="s">
        <v>36</v>
      </c>
      <c r="K12" s="1656" t="s">
        <v>37</v>
      </c>
    </row>
    <row r="13" spans="1:13">
      <c r="A13" s="1626"/>
      <c r="B13" s="1626"/>
      <c r="C13" s="1644"/>
      <c r="D13" s="1611"/>
      <c r="E13" s="1640"/>
      <c r="F13" s="1644"/>
      <c r="G13" s="1649"/>
      <c r="H13" s="1654"/>
      <c r="I13" s="1660"/>
      <c r="J13" s="1654"/>
      <c r="K13" s="1657"/>
    </row>
    <row r="14" spans="1:13">
      <c r="A14" s="1631"/>
      <c r="B14" s="1631"/>
      <c r="C14" s="1645"/>
      <c r="D14" s="1646"/>
      <c r="E14" s="1647"/>
      <c r="F14" s="1645"/>
      <c r="G14" s="1650"/>
      <c r="H14" s="1655"/>
      <c r="I14" s="1661"/>
      <c r="J14" s="1655"/>
      <c r="K14" s="1658"/>
    </row>
    <row r="15" spans="1:13" s="125" customFormat="1" ht="16.899999999999999" customHeight="1">
      <c r="A15" s="775">
        <v>2016</v>
      </c>
      <c r="B15" s="761" t="s">
        <v>54</v>
      </c>
      <c r="C15" s="776">
        <v>4065.97</v>
      </c>
      <c r="D15" s="316">
        <v>104.9</v>
      </c>
      <c r="E15" s="1118" t="s">
        <v>16</v>
      </c>
      <c r="F15" s="776">
        <v>1975.4</v>
      </c>
      <c r="G15" s="316">
        <v>101.9</v>
      </c>
      <c r="H15" s="316">
        <v>91.9</v>
      </c>
      <c r="I15" s="777" t="s">
        <v>16</v>
      </c>
      <c r="J15" s="316">
        <v>93.4</v>
      </c>
      <c r="K15" s="778" t="s">
        <v>16</v>
      </c>
    </row>
    <row r="16" spans="1:13" s="598" customFormat="1" ht="16.899999999999999" customHeight="1">
      <c r="A16" s="765">
        <v>2017</v>
      </c>
      <c r="B16" s="779" t="s">
        <v>54</v>
      </c>
      <c r="C16" s="780">
        <v>4375.3999999999996</v>
      </c>
      <c r="D16" s="781">
        <v>107.6</v>
      </c>
      <c r="E16" s="1118" t="s">
        <v>16</v>
      </c>
      <c r="F16" s="780">
        <v>2029.96</v>
      </c>
      <c r="G16" s="781">
        <v>102.8</v>
      </c>
      <c r="H16" s="781">
        <v>109.7</v>
      </c>
      <c r="I16" s="782" t="s">
        <v>16</v>
      </c>
      <c r="J16" s="781">
        <v>104.7</v>
      </c>
      <c r="K16" s="783" t="s">
        <v>16</v>
      </c>
    </row>
    <row r="17" spans="1:11" s="543" customFormat="1" ht="16.899999999999999" customHeight="1">
      <c r="A17" s="760"/>
      <c r="B17" s="772"/>
      <c r="C17" s="755"/>
      <c r="D17" s="187"/>
      <c r="E17" s="763"/>
      <c r="F17" s="784"/>
      <c r="G17" s="767"/>
      <c r="H17" s="187"/>
      <c r="I17" s="763"/>
      <c r="J17" s="187"/>
      <c r="K17" s="764"/>
    </row>
    <row r="18" spans="1:11" s="569" customFormat="1" ht="16.899999999999999" customHeight="1">
      <c r="A18" s="760">
        <v>2017</v>
      </c>
      <c r="B18" s="772" t="s">
        <v>73</v>
      </c>
      <c r="C18" s="755">
        <v>4357.37</v>
      </c>
      <c r="D18" s="187">
        <v>105.9</v>
      </c>
      <c r="E18" s="763">
        <v>96.5</v>
      </c>
      <c r="F18" s="785" t="s">
        <v>17</v>
      </c>
      <c r="G18" s="786" t="s">
        <v>17</v>
      </c>
      <c r="H18" s="187">
        <v>109.3</v>
      </c>
      <c r="I18" s="763">
        <v>106.5</v>
      </c>
      <c r="J18" s="187">
        <v>100.1</v>
      </c>
      <c r="K18" s="764">
        <v>99.9</v>
      </c>
    </row>
    <row r="19" spans="1:11" s="569" customFormat="1" ht="16.899999999999999" customHeight="1">
      <c r="A19" s="760"/>
      <c r="B19" s="772" t="s">
        <v>74</v>
      </c>
      <c r="C19" s="755">
        <v>4264.3599999999997</v>
      </c>
      <c r="D19" s="187">
        <v>107.6</v>
      </c>
      <c r="E19" s="763">
        <v>97.9</v>
      </c>
      <c r="F19" s="785" t="s">
        <v>17</v>
      </c>
      <c r="G19" s="786" t="s">
        <v>17</v>
      </c>
      <c r="H19" s="767">
        <v>111.8</v>
      </c>
      <c r="I19" s="769">
        <v>103.1</v>
      </c>
      <c r="J19" s="767">
        <v>95.8</v>
      </c>
      <c r="K19" s="771">
        <v>94.4</v>
      </c>
    </row>
    <row r="20" spans="1:11" s="569" customFormat="1" ht="16.899999999999999" customHeight="1">
      <c r="A20" s="760"/>
      <c r="B20" s="772" t="s">
        <v>75</v>
      </c>
      <c r="C20" s="755">
        <v>4391.93</v>
      </c>
      <c r="D20" s="187">
        <v>106.6</v>
      </c>
      <c r="E20" s="763">
        <v>103</v>
      </c>
      <c r="F20" s="784">
        <v>2009.19</v>
      </c>
      <c r="G20" s="767">
        <v>102</v>
      </c>
      <c r="H20" s="767">
        <v>114.9</v>
      </c>
      <c r="I20" s="769">
        <v>103.9</v>
      </c>
      <c r="J20" s="767">
        <v>93.8</v>
      </c>
      <c r="K20" s="771">
        <v>98.5</v>
      </c>
    </row>
    <row r="21" spans="1:11" s="603" customFormat="1" ht="16.899999999999999" customHeight="1">
      <c r="A21" s="760"/>
      <c r="B21" s="772" t="s">
        <v>76</v>
      </c>
      <c r="C21" s="755">
        <v>4382.07</v>
      </c>
      <c r="D21" s="187">
        <v>108</v>
      </c>
      <c r="E21" s="763">
        <v>99.8</v>
      </c>
      <c r="F21" s="785" t="s">
        <v>17</v>
      </c>
      <c r="G21" s="786" t="s">
        <v>17</v>
      </c>
      <c r="H21" s="767">
        <v>115.50921936929174</v>
      </c>
      <c r="I21" s="769">
        <v>95.362071418409442</v>
      </c>
      <c r="J21" s="767">
        <v>82.843137254901961</v>
      </c>
      <c r="K21" s="771">
        <v>96.637694419030197</v>
      </c>
    </row>
    <row r="22" spans="1:11" s="603" customFormat="1" ht="16.899999999999999" customHeight="1">
      <c r="A22" s="760"/>
      <c r="B22" s="772" t="s">
        <v>77</v>
      </c>
      <c r="C22" s="755">
        <v>4358.05</v>
      </c>
      <c r="D22" s="187">
        <v>107.9</v>
      </c>
      <c r="E22" s="763">
        <v>99.5</v>
      </c>
      <c r="F22" s="785" t="s">
        <v>17</v>
      </c>
      <c r="G22" s="786" t="s">
        <v>17</v>
      </c>
      <c r="H22" s="767">
        <v>110.7010418506092</v>
      </c>
      <c r="I22" s="769">
        <v>93.525287184842597</v>
      </c>
      <c r="J22" s="767">
        <v>103.89922015596882</v>
      </c>
      <c r="K22" s="771">
        <v>122.98224852071007</v>
      </c>
    </row>
    <row r="23" spans="1:11" s="603" customFormat="1" ht="16.899999999999999" customHeight="1">
      <c r="A23" s="760"/>
      <c r="B23" s="772" t="s">
        <v>78</v>
      </c>
      <c r="C23" s="755">
        <v>4380.87</v>
      </c>
      <c r="D23" s="187">
        <v>107.1</v>
      </c>
      <c r="E23" s="763">
        <v>100.5</v>
      </c>
      <c r="F23" s="784">
        <v>2015.93</v>
      </c>
      <c r="G23" s="767">
        <v>102.2</v>
      </c>
      <c r="H23" s="767">
        <v>111.21835731196504</v>
      </c>
      <c r="I23" s="769">
        <v>97.415855798372945</v>
      </c>
      <c r="J23" s="767" t="s">
        <v>16</v>
      </c>
      <c r="K23" s="771" t="s">
        <v>16</v>
      </c>
    </row>
    <row r="24" spans="1:11" s="650" customFormat="1" ht="16.899999999999999" customHeight="1">
      <c r="A24" s="760"/>
      <c r="B24" s="772" t="s">
        <v>79</v>
      </c>
      <c r="C24" s="755">
        <v>4401.5600000000004</v>
      </c>
      <c r="D24" s="187">
        <v>108.3</v>
      </c>
      <c r="E24" s="763">
        <v>100.5</v>
      </c>
      <c r="F24" s="785" t="s">
        <v>17</v>
      </c>
      <c r="G24" s="786" t="s">
        <v>17</v>
      </c>
      <c r="H24" s="767">
        <v>121.99592668024441</v>
      </c>
      <c r="I24" s="769">
        <v>107.89258228262651</v>
      </c>
      <c r="J24" s="767" t="s">
        <v>16</v>
      </c>
      <c r="K24" s="771" t="s">
        <v>16</v>
      </c>
    </row>
    <row r="25" spans="1:11" s="650" customFormat="1" ht="16.899999999999999" customHeight="1">
      <c r="A25" s="760"/>
      <c r="B25" s="772" t="s">
        <v>80</v>
      </c>
      <c r="C25" s="755">
        <v>4395.47</v>
      </c>
      <c r="D25" s="187">
        <v>107</v>
      </c>
      <c r="E25" s="763">
        <v>99.9</v>
      </c>
      <c r="F25" s="785" t="s">
        <v>17</v>
      </c>
      <c r="G25" s="786" t="s">
        <v>17</v>
      </c>
      <c r="H25" s="767">
        <v>115.00708717221828</v>
      </c>
      <c r="I25" s="769">
        <v>98.51267263621186</v>
      </c>
      <c r="J25" s="767" t="s">
        <v>16</v>
      </c>
      <c r="K25" s="771" t="s">
        <v>16</v>
      </c>
    </row>
    <row r="26" spans="1:11" s="650" customFormat="1" ht="16.899999999999999" customHeight="1">
      <c r="A26" s="760"/>
      <c r="B26" s="772" t="s">
        <v>81</v>
      </c>
      <c r="C26" s="784">
        <v>4618.1400000000003</v>
      </c>
      <c r="D26" s="767">
        <v>107.2</v>
      </c>
      <c r="E26" s="769">
        <v>105.1</v>
      </c>
      <c r="F26" s="784">
        <v>2029.96</v>
      </c>
      <c r="G26" s="767">
        <v>102.8</v>
      </c>
      <c r="H26" s="767">
        <v>111.71625483274499</v>
      </c>
      <c r="I26" s="769">
        <v>102.38792173779079</v>
      </c>
      <c r="J26" s="767" t="s">
        <v>16</v>
      </c>
      <c r="K26" s="771" t="s">
        <v>16</v>
      </c>
    </row>
    <row r="27" spans="1:11" s="1174" customFormat="1" ht="9" customHeight="1">
      <c r="A27" s="760"/>
      <c r="B27" s="772"/>
      <c r="C27" s="784"/>
      <c r="D27" s="767"/>
      <c r="E27" s="769"/>
      <c r="F27" s="784"/>
      <c r="G27" s="767"/>
      <c r="H27" s="767"/>
      <c r="I27" s="769"/>
      <c r="J27" s="767"/>
      <c r="K27" s="771"/>
    </row>
    <row r="28" spans="1:11" s="1157" customFormat="1" ht="16.899999999999999" customHeight="1">
      <c r="A28" s="760">
        <v>2018</v>
      </c>
      <c r="B28" s="772" t="s">
        <v>82</v>
      </c>
      <c r="C28" s="784">
        <v>4410.7</v>
      </c>
      <c r="D28" s="767">
        <v>107.5</v>
      </c>
      <c r="E28" s="769">
        <v>95.5</v>
      </c>
      <c r="F28" s="785" t="s">
        <v>17</v>
      </c>
      <c r="G28" s="786" t="s">
        <v>17</v>
      </c>
      <c r="H28" s="767">
        <v>107.7</v>
      </c>
      <c r="I28" s="769">
        <v>99.4</v>
      </c>
      <c r="J28" s="767" t="s">
        <v>16</v>
      </c>
      <c r="K28" s="816" t="s">
        <v>16</v>
      </c>
    </row>
    <row r="29" spans="1:11" s="1157" customFormat="1" ht="16.899999999999999" customHeight="1">
      <c r="A29" s="760"/>
      <c r="B29" s="772" t="s">
        <v>83</v>
      </c>
      <c r="C29" s="784">
        <v>4457.6400000000003</v>
      </c>
      <c r="D29" s="767">
        <v>108.4</v>
      </c>
      <c r="E29" s="769">
        <v>101.1</v>
      </c>
      <c r="F29" s="785" t="s">
        <v>17</v>
      </c>
      <c r="G29" s="786" t="s">
        <v>17</v>
      </c>
      <c r="H29" s="767">
        <v>105.6</v>
      </c>
      <c r="I29" s="769">
        <v>98.8</v>
      </c>
      <c r="J29" s="767">
        <v>98</v>
      </c>
      <c r="K29" s="816" t="s">
        <v>16</v>
      </c>
    </row>
    <row r="30" spans="1:11" s="1157" customFormat="1" ht="16.899999999999999" customHeight="1">
      <c r="A30" s="760"/>
      <c r="B30" s="772" t="s">
        <v>72</v>
      </c>
      <c r="C30" s="784">
        <v>4881.5600000000004</v>
      </c>
      <c r="D30" s="767">
        <v>108.1</v>
      </c>
      <c r="E30" s="769">
        <v>109.5</v>
      </c>
      <c r="F30" s="784">
        <v>2086.23</v>
      </c>
      <c r="G30" s="767">
        <v>104.4</v>
      </c>
      <c r="H30" s="767">
        <v>104</v>
      </c>
      <c r="I30" s="769">
        <v>98.1</v>
      </c>
      <c r="J30" s="767">
        <v>103.1</v>
      </c>
      <c r="K30" s="771">
        <v>91.3</v>
      </c>
    </row>
    <row r="31" spans="1:11" s="1331" customFormat="1" ht="16.899999999999999" customHeight="1">
      <c r="A31" s="760"/>
      <c r="B31" s="772" t="s">
        <v>73</v>
      </c>
      <c r="C31" s="784">
        <v>4735.04</v>
      </c>
      <c r="D31" s="767">
        <v>108.7</v>
      </c>
      <c r="E31" s="769">
        <v>97</v>
      </c>
      <c r="F31" s="785" t="s">
        <v>17</v>
      </c>
      <c r="G31" s="785" t="s">
        <v>17</v>
      </c>
      <c r="H31" s="767">
        <v>91.6</v>
      </c>
      <c r="I31" s="769">
        <v>100.5</v>
      </c>
      <c r="J31" s="767" t="s">
        <v>16</v>
      </c>
      <c r="K31" s="771" t="s">
        <v>16</v>
      </c>
    </row>
    <row r="32" spans="1:11" s="1331" customFormat="1" ht="16.899999999999999" customHeight="1">
      <c r="A32" s="760"/>
      <c r="B32" s="772" t="s">
        <v>74</v>
      </c>
      <c r="C32" s="784">
        <v>4547.3599999999997</v>
      </c>
      <c r="D32" s="767">
        <v>106.6</v>
      </c>
      <c r="E32" s="769">
        <v>96</v>
      </c>
      <c r="F32" s="785" t="s">
        <v>17</v>
      </c>
      <c r="G32" s="785" t="s">
        <v>17</v>
      </c>
      <c r="H32" s="767">
        <v>96.4</v>
      </c>
      <c r="I32" s="769">
        <v>101.3</v>
      </c>
      <c r="J32" s="767">
        <v>119.3</v>
      </c>
      <c r="K32" s="771" t="s">
        <v>16</v>
      </c>
    </row>
    <row r="33" spans="1:11" s="1331" customFormat="1" ht="16.899999999999999" customHeight="1">
      <c r="A33" s="760"/>
      <c r="B33" s="772" t="s">
        <v>75</v>
      </c>
      <c r="C33" s="784">
        <v>4695.95</v>
      </c>
      <c r="D33" s="767">
        <v>106.9</v>
      </c>
      <c r="E33" s="769">
        <v>103.3</v>
      </c>
      <c r="F33" s="784">
        <v>2105.56</v>
      </c>
      <c r="G33" s="767">
        <v>104.8</v>
      </c>
      <c r="H33" s="767">
        <v>94.6</v>
      </c>
      <c r="I33" s="769">
        <v>101.9</v>
      </c>
      <c r="J33" s="767">
        <v>119.6</v>
      </c>
      <c r="K33" s="771">
        <v>98.8</v>
      </c>
    </row>
    <row r="34" spans="1:11" ht="24.95" customHeight="1">
      <c r="A34" s="787" t="s">
        <v>598</v>
      </c>
      <c r="B34" s="524"/>
      <c r="C34" s="524"/>
      <c r="D34" s="524"/>
      <c r="E34" s="524"/>
      <c r="F34" s="524"/>
      <c r="G34" s="524"/>
      <c r="H34" s="524"/>
      <c r="I34" s="524"/>
      <c r="J34" s="524"/>
      <c r="K34" s="524"/>
    </row>
    <row r="35" spans="1:11" s="1338" customFormat="1" ht="15" customHeight="1">
      <c r="A35" s="1487" t="s">
        <v>694</v>
      </c>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opLeftCell="A12" zoomScaleNormal="100" workbookViewId="0">
      <selection activeCell="A26" sqref="A26:M26"/>
    </sheetView>
  </sheetViews>
  <sheetFormatPr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3" s="50" customFormat="1" ht="12.75" customHeight="1">
      <c r="A1" s="1959"/>
      <c r="B1" s="1959"/>
      <c r="C1" s="1959"/>
      <c r="D1" s="1959"/>
      <c r="H1" s="343"/>
      <c r="I1" s="344"/>
      <c r="L1" s="1694" t="s">
        <v>32</v>
      </c>
      <c r="M1" s="1694"/>
    </row>
    <row r="2" spans="1:13" ht="12.75" customHeight="1">
      <c r="A2" s="1960"/>
      <c r="B2" s="1960"/>
      <c r="C2" s="1960"/>
      <c r="D2" s="1960"/>
      <c r="L2" s="1619" t="s">
        <v>298</v>
      </c>
      <c r="M2" s="1619"/>
    </row>
    <row r="3" spans="1:13" s="21" customFormat="1" ht="12.75" customHeight="1">
      <c r="A3" s="1961" t="s">
        <v>521</v>
      </c>
      <c r="B3" s="1961"/>
      <c r="C3" s="1961"/>
      <c r="D3" s="1961"/>
      <c r="E3" s="1961"/>
      <c r="F3" s="1961"/>
      <c r="G3" s="1961"/>
      <c r="H3" s="1961"/>
      <c r="I3" s="1961"/>
      <c r="J3" s="1961"/>
      <c r="K3" s="1961"/>
      <c r="L3" s="1961"/>
      <c r="M3" s="1961"/>
    </row>
    <row r="4" spans="1:13" s="1588" customFormat="1" ht="12.75" customHeight="1">
      <c r="A4" s="1955" t="s">
        <v>1330</v>
      </c>
      <c r="B4" s="1955"/>
      <c r="C4" s="1955"/>
      <c r="D4" s="1955"/>
      <c r="E4" s="1955"/>
      <c r="F4" s="1955"/>
      <c r="G4" s="1955"/>
      <c r="H4" s="1955"/>
      <c r="I4" s="1955"/>
      <c r="J4" s="1955"/>
      <c r="K4" s="1955"/>
      <c r="L4" s="1955"/>
      <c r="M4" s="1955"/>
    </row>
    <row r="5" spans="1:13" s="27" customFormat="1" ht="12.75" customHeight="1">
      <c r="A5" s="1720" t="s">
        <v>1331</v>
      </c>
      <c r="B5" s="1721"/>
      <c r="C5" s="1733" t="s">
        <v>1305</v>
      </c>
      <c r="D5" s="41"/>
      <c r="E5" s="41"/>
      <c r="F5" s="41"/>
      <c r="G5" s="41"/>
      <c r="H5" s="41"/>
      <c r="I5" s="41"/>
      <c r="J5" s="41"/>
      <c r="K5" s="41"/>
      <c r="L5" s="41"/>
      <c r="M5" s="41"/>
    </row>
    <row r="6" spans="1:13" s="27" customFormat="1" ht="18" customHeight="1">
      <c r="A6" s="1722"/>
      <c r="B6" s="1723"/>
      <c r="C6" s="1744"/>
      <c r="D6" s="1790" t="s">
        <v>1306</v>
      </c>
      <c r="E6" s="1790" t="s">
        <v>1307</v>
      </c>
      <c r="F6" s="1790" t="s">
        <v>1308</v>
      </c>
      <c r="G6" s="1790" t="s">
        <v>1320</v>
      </c>
      <c r="H6" s="1721" t="s">
        <v>1329</v>
      </c>
      <c r="I6" s="1790" t="s">
        <v>1311</v>
      </c>
      <c r="J6" s="1790" t="s">
        <v>1312</v>
      </c>
      <c r="K6" s="1790" t="s">
        <v>1313</v>
      </c>
      <c r="L6" s="1790" t="s">
        <v>1314</v>
      </c>
      <c r="M6" s="1733" t="s">
        <v>1315</v>
      </c>
    </row>
    <row r="7" spans="1:13" s="27" customFormat="1" ht="18" customHeight="1">
      <c r="A7" s="1722"/>
      <c r="B7" s="1723"/>
      <c r="C7" s="1744"/>
      <c r="D7" s="1726"/>
      <c r="E7" s="1726"/>
      <c r="F7" s="1785"/>
      <c r="G7" s="1726"/>
      <c r="H7" s="1723"/>
      <c r="I7" s="1726"/>
      <c r="J7" s="1726"/>
      <c r="K7" s="1726"/>
      <c r="L7" s="1726"/>
      <c r="M7" s="1744"/>
    </row>
    <row r="8" spans="1:13" s="27" customFormat="1" ht="130.15" customHeight="1">
      <c r="A8" s="1724"/>
      <c r="B8" s="1725"/>
      <c r="C8" s="1949"/>
      <c r="D8" s="1727"/>
      <c r="E8" s="1727"/>
      <c r="F8" s="1786"/>
      <c r="G8" s="1727"/>
      <c r="H8" s="1725"/>
      <c r="I8" s="1727"/>
      <c r="J8" s="1727"/>
      <c r="K8" s="1727"/>
      <c r="L8" s="1727"/>
      <c r="M8" s="1949"/>
    </row>
    <row r="9" spans="1:13" s="27" customFormat="1" ht="13.15" customHeight="1">
      <c r="A9" s="1944" t="s">
        <v>170</v>
      </c>
      <c r="B9" s="1944"/>
      <c r="C9" s="1944"/>
      <c r="D9" s="1944"/>
      <c r="E9" s="1944"/>
      <c r="F9" s="1944"/>
      <c r="G9" s="1944"/>
      <c r="H9" s="1944"/>
      <c r="I9" s="1944"/>
      <c r="J9" s="1944"/>
      <c r="K9" s="1944"/>
      <c r="L9" s="1944"/>
      <c r="M9" s="1944"/>
    </row>
    <row r="10" spans="1:13" s="1390" customFormat="1" ht="13.15" customHeight="1">
      <c r="A10" s="1946" t="s">
        <v>171</v>
      </c>
      <c r="B10" s="1946"/>
      <c r="C10" s="1946"/>
      <c r="D10" s="1946"/>
      <c r="E10" s="1946"/>
      <c r="F10" s="1946"/>
      <c r="G10" s="1946"/>
      <c r="H10" s="1946"/>
      <c r="I10" s="1946"/>
      <c r="J10" s="1946"/>
      <c r="K10" s="1946"/>
      <c r="L10" s="1946"/>
      <c r="M10" s="1946"/>
    </row>
    <row r="11" spans="1:13" s="27" customFormat="1" ht="15" customHeight="1">
      <c r="A11" s="348">
        <v>2017</v>
      </c>
      <c r="B11" s="138" t="s">
        <v>669</v>
      </c>
      <c r="C11" s="142">
        <v>94</v>
      </c>
      <c r="D11" s="142">
        <v>100.8</v>
      </c>
      <c r="E11" s="142">
        <v>92</v>
      </c>
      <c r="F11" s="142">
        <v>89.2</v>
      </c>
      <c r="G11" s="142">
        <v>89.8</v>
      </c>
      <c r="H11" s="142">
        <v>98.4</v>
      </c>
      <c r="I11" s="142">
        <v>97.4</v>
      </c>
      <c r="J11" s="142">
        <v>91.9</v>
      </c>
      <c r="K11" s="142">
        <v>93.6</v>
      </c>
      <c r="L11" s="142">
        <v>96.1</v>
      </c>
      <c r="M11" s="293">
        <v>97.5</v>
      </c>
    </row>
    <row r="12" spans="1:13" s="27" customFormat="1" ht="15" customHeight="1">
      <c r="A12" s="348"/>
      <c r="B12" s="138" t="s">
        <v>667</v>
      </c>
      <c r="C12" s="142">
        <v>93.5</v>
      </c>
      <c r="D12" s="142">
        <v>91.2</v>
      </c>
      <c r="E12" s="142">
        <v>91.2</v>
      </c>
      <c r="F12" s="142">
        <v>89.8</v>
      </c>
      <c r="G12" s="142">
        <v>89.8</v>
      </c>
      <c r="H12" s="142">
        <v>96.2</v>
      </c>
      <c r="I12" s="142">
        <v>97.6</v>
      </c>
      <c r="J12" s="142">
        <v>92.6</v>
      </c>
      <c r="K12" s="142">
        <v>91.7</v>
      </c>
      <c r="L12" s="142">
        <v>95.8</v>
      </c>
      <c r="M12" s="293">
        <v>97.8</v>
      </c>
    </row>
    <row r="13" spans="1:13" s="640" customFormat="1" ht="15" customHeight="1">
      <c r="A13" s="639"/>
      <c r="B13" s="138" t="s">
        <v>674</v>
      </c>
      <c r="C13" s="161">
        <v>94.1</v>
      </c>
      <c r="D13" s="161">
        <v>86.9</v>
      </c>
      <c r="E13" s="142">
        <v>92</v>
      </c>
      <c r="F13" s="161">
        <v>90.5</v>
      </c>
      <c r="G13" s="161">
        <v>90.6</v>
      </c>
      <c r="H13" s="161">
        <v>95.1</v>
      </c>
      <c r="I13" s="142">
        <v>98</v>
      </c>
      <c r="J13" s="161">
        <v>93.5</v>
      </c>
      <c r="K13" s="161">
        <v>88.5</v>
      </c>
      <c r="L13" s="161">
        <v>95.2</v>
      </c>
      <c r="M13" s="361">
        <v>96.3</v>
      </c>
    </row>
    <row r="14" spans="1:13" s="346" customFormat="1" ht="15" customHeight="1">
      <c r="A14" s="1187"/>
      <c r="B14" s="138" t="s">
        <v>54</v>
      </c>
      <c r="C14" s="142">
        <v>94.5</v>
      </c>
      <c r="D14" s="142">
        <v>85.3</v>
      </c>
      <c r="E14" s="142">
        <v>93</v>
      </c>
      <c r="F14" s="142">
        <v>91.7</v>
      </c>
      <c r="G14" s="142">
        <v>92.4</v>
      </c>
      <c r="H14" s="142">
        <v>94.9</v>
      </c>
      <c r="I14" s="142">
        <v>97.6</v>
      </c>
      <c r="J14" s="142">
        <v>95</v>
      </c>
      <c r="K14" s="142">
        <v>87.4</v>
      </c>
      <c r="L14" s="142">
        <v>93.3</v>
      </c>
      <c r="M14" s="293">
        <v>97.7</v>
      </c>
    </row>
    <row r="15" spans="1:13" s="640" customFormat="1" ht="15" customHeight="1">
      <c r="A15" s="1161">
        <v>2018</v>
      </c>
      <c r="B15" s="138" t="s">
        <v>669</v>
      </c>
      <c r="C15" s="161">
        <v>94.9</v>
      </c>
      <c r="D15" s="142">
        <v>96</v>
      </c>
      <c r="E15" s="142">
        <v>93.4</v>
      </c>
      <c r="F15" s="142">
        <v>87</v>
      </c>
      <c r="G15" s="161">
        <v>91.8</v>
      </c>
      <c r="H15" s="161">
        <v>96.8</v>
      </c>
      <c r="I15" s="142">
        <v>97.8</v>
      </c>
      <c r="J15" s="161">
        <v>91.9</v>
      </c>
      <c r="K15" s="161">
        <v>96.3</v>
      </c>
      <c r="L15" s="161">
        <v>97.6</v>
      </c>
      <c r="M15" s="361">
        <v>99.8</v>
      </c>
    </row>
    <row r="16" spans="1:13" s="640" customFormat="1" ht="15" customHeight="1">
      <c r="A16" s="1161"/>
      <c r="B16" s="138" t="s">
        <v>667</v>
      </c>
      <c r="C16" s="142">
        <v>94.1</v>
      </c>
      <c r="D16" s="142">
        <v>87.1</v>
      </c>
      <c r="E16" s="142">
        <v>92</v>
      </c>
      <c r="F16" s="142">
        <v>87.4</v>
      </c>
      <c r="G16" s="142">
        <v>91.7</v>
      </c>
      <c r="H16" s="142">
        <v>94.7</v>
      </c>
      <c r="I16" s="142">
        <v>97.3</v>
      </c>
      <c r="J16" s="142">
        <v>92.1</v>
      </c>
      <c r="K16" s="142">
        <v>92</v>
      </c>
      <c r="L16" s="142">
        <v>93.9</v>
      </c>
      <c r="M16" s="293">
        <v>97.9</v>
      </c>
    </row>
    <row r="17" spans="1:13" s="27" customFormat="1" ht="13.15" customHeight="1">
      <c r="A17" s="1942" t="s">
        <v>175</v>
      </c>
      <c r="B17" s="1942"/>
      <c r="C17" s="1942"/>
      <c r="D17" s="1942"/>
      <c r="E17" s="1942"/>
      <c r="F17" s="1942"/>
      <c r="G17" s="1942"/>
      <c r="H17" s="1942"/>
      <c r="I17" s="1942"/>
      <c r="J17" s="1942"/>
      <c r="K17" s="1942"/>
      <c r="L17" s="1942"/>
      <c r="M17" s="1942"/>
    </row>
    <row r="18" spans="1:13" s="1390" customFormat="1" ht="13.15" customHeight="1">
      <c r="A18" s="1946" t="s">
        <v>176</v>
      </c>
      <c r="B18" s="1946"/>
      <c r="C18" s="1946"/>
      <c r="D18" s="1946"/>
      <c r="E18" s="1946"/>
      <c r="F18" s="1946"/>
      <c r="G18" s="1946"/>
      <c r="H18" s="1946"/>
      <c r="I18" s="1946"/>
      <c r="J18" s="1946"/>
      <c r="K18" s="1946"/>
      <c r="L18" s="1946"/>
      <c r="M18" s="1946"/>
    </row>
    <row r="19" spans="1:13" s="27" customFormat="1" ht="15" customHeight="1">
      <c r="A19" s="348">
        <v>2017</v>
      </c>
      <c r="B19" s="138" t="s">
        <v>669</v>
      </c>
      <c r="C19" s="142">
        <v>34.9</v>
      </c>
      <c r="D19" s="142">
        <v>27.6</v>
      </c>
      <c r="E19" s="142">
        <v>28</v>
      </c>
      <c r="F19" s="142">
        <v>28.2</v>
      </c>
      <c r="G19" s="142">
        <v>103.9</v>
      </c>
      <c r="H19" s="142">
        <v>36.1</v>
      </c>
      <c r="I19" s="142">
        <v>29.8</v>
      </c>
      <c r="J19" s="142">
        <v>58.1</v>
      </c>
      <c r="K19" s="142">
        <v>65.599999999999994</v>
      </c>
      <c r="L19" s="142">
        <v>64.900000000000006</v>
      </c>
      <c r="M19" s="293">
        <v>190.6</v>
      </c>
    </row>
    <row r="20" spans="1:13" s="27" customFormat="1" ht="15" customHeight="1">
      <c r="A20" s="348"/>
      <c r="B20" s="138" t="s">
        <v>667</v>
      </c>
      <c r="C20" s="142">
        <v>32</v>
      </c>
      <c r="D20" s="142">
        <v>25.8</v>
      </c>
      <c r="E20" s="142">
        <v>24.1</v>
      </c>
      <c r="F20" s="142">
        <v>37.4</v>
      </c>
      <c r="G20" s="142">
        <v>97.4</v>
      </c>
      <c r="H20" s="142">
        <v>27.3</v>
      </c>
      <c r="I20" s="142">
        <v>28.8</v>
      </c>
      <c r="J20" s="142">
        <v>69.400000000000006</v>
      </c>
      <c r="K20" s="142">
        <v>69.5</v>
      </c>
      <c r="L20" s="142">
        <v>52.2</v>
      </c>
      <c r="M20" s="293">
        <v>229</v>
      </c>
    </row>
    <row r="21" spans="1:13" s="27" customFormat="1" ht="15" customHeight="1">
      <c r="A21" s="348"/>
      <c r="B21" s="138" t="s">
        <v>674</v>
      </c>
      <c r="C21" s="161">
        <v>33.799999999999997</v>
      </c>
      <c r="D21" s="161">
        <v>32.4</v>
      </c>
      <c r="E21" s="161">
        <v>26.7</v>
      </c>
      <c r="F21" s="161">
        <v>49.7</v>
      </c>
      <c r="G21" s="161">
        <v>109.6</v>
      </c>
      <c r="H21" s="161">
        <v>27.8</v>
      </c>
      <c r="I21" s="161">
        <v>30.4</v>
      </c>
      <c r="J21" s="142">
        <v>59</v>
      </c>
      <c r="K21" s="161">
        <v>51.3</v>
      </c>
      <c r="L21" s="161">
        <v>55.7</v>
      </c>
      <c r="M21" s="361">
        <v>239.4</v>
      </c>
    </row>
    <row r="22" spans="1:13" s="346" customFormat="1" ht="15" customHeight="1">
      <c r="A22" s="1187"/>
      <c r="B22" s="138" t="s">
        <v>54</v>
      </c>
      <c r="C22" s="142">
        <v>37.6</v>
      </c>
      <c r="D22" s="142">
        <v>42.4</v>
      </c>
      <c r="E22" s="142">
        <v>28.7</v>
      </c>
      <c r="F22" s="142">
        <v>74.400000000000006</v>
      </c>
      <c r="G22" s="142">
        <v>93.1</v>
      </c>
      <c r="H22" s="142">
        <v>38.700000000000003</v>
      </c>
      <c r="I22" s="142">
        <v>31.2</v>
      </c>
      <c r="J22" s="142">
        <v>59</v>
      </c>
      <c r="K22" s="142">
        <v>56.8</v>
      </c>
      <c r="L22" s="142">
        <v>42.3</v>
      </c>
      <c r="M22" s="293">
        <v>177.7</v>
      </c>
    </row>
    <row r="23" spans="1:13" s="27" customFormat="1" ht="15" customHeight="1">
      <c r="A23" s="348">
        <v>2018</v>
      </c>
      <c r="B23" s="138" t="s">
        <v>669</v>
      </c>
      <c r="C23" s="161">
        <v>37.299999999999997</v>
      </c>
      <c r="D23" s="161">
        <v>76.7</v>
      </c>
      <c r="E23" s="161">
        <v>25.7</v>
      </c>
      <c r="F23" s="161">
        <v>73.3</v>
      </c>
      <c r="G23" s="161">
        <v>82.9</v>
      </c>
      <c r="H23" s="161">
        <v>36.4</v>
      </c>
      <c r="I23" s="161">
        <v>34.5</v>
      </c>
      <c r="J23" s="142">
        <v>59.2</v>
      </c>
      <c r="K23" s="161">
        <v>56.6</v>
      </c>
      <c r="L23" s="142">
        <v>60</v>
      </c>
      <c r="M23" s="361">
        <v>143.5</v>
      </c>
    </row>
    <row r="24" spans="1:13" s="27" customFormat="1" ht="15" customHeight="1">
      <c r="A24" s="348"/>
      <c r="B24" s="138" t="s">
        <v>667</v>
      </c>
      <c r="C24" s="142">
        <v>36.299999999999997</v>
      </c>
      <c r="D24" s="142">
        <v>77.3</v>
      </c>
      <c r="E24" s="142">
        <v>24.7</v>
      </c>
      <c r="F24" s="142">
        <v>84.8</v>
      </c>
      <c r="G24" s="142">
        <v>89.7</v>
      </c>
      <c r="H24" s="142">
        <v>29.9</v>
      </c>
      <c r="I24" s="142">
        <v>35.9</v>
      </c>
      <c r="J24" s="142">
        <v>56.1</v>
      </c>
      <c r="K24" s="142">
        <v>46.9</v>
      </c>
      <c r="L24" s="142">
        <v>49.9</v>
      </c>
      <c r="M24" s="293">
        <v>156.19999999999999</v>
      </c>
    </row>
    <row r="25" spans="1:13" s="27" customFormat="1" ht="13.15" customHeight="1">
      <c r="A25" s="1942" t="s">
        <v>177</v>
      </c>
      <c r="B25" s="1942"/>
      <c r="C25" s="1942"/>
      <c r="D25" s="1942"/>
      <c r="E25" s="1942"/>
      <c r="F25" s="1942"/>
      <c r="G25" s="1942"/>
      <c r="H25" s="1942"/>
      <c r="I25" s="1942"/>
      <c r="J25" s="1942"/>
      <c r="K25" s="1942"/>
      <c r="L25" s="1942"/>
      <c r="M25" s="1942"/>
    </row>
    <row r="26" spans="1:13" s="1390" customFormat="1" ht="13.15" customHeight="1">
      <c r="A26" s="1958" t="s">
        <v>178</v>
      </c>
      <c r="B26" s="1958"/>
      <c r="C26" s="1958"/>
      <c r="D26" s="1958"/>
      <c r="E26" s="1958"/>
      <c r="F26" s="1958"/>
      <c r="G26" s="1958"/>
      <c r="H26" s="1958"/>
      <c r="I26" s="1958"/>
      <c r="J26" s="1958"/>
      <c r="K26" s="1958"/>
      <c r="L26" s="1958"/>
      <c r="M26" s="1958"/>
    </row>
    <row r="27" spans="1:13" s="27" customFormat="1" ht="15" customHeight="1">
      <c r="A27" s="348">
        <v>2017</v>
      </c>
      <c r="B27" s="138" t="s">
        <v>669</v>
      </c>
      <c r="C27" s="142">
        <v>102.5</v>
      </c>
      <c r="D27" s="142">
        <v>91.5</v>
      </c>
      <c r="E27" s="142">
        <v>100.3</v>
      </c>
      <c r="F27" s="142">
        <v>149.6</v>
      </c>
      <c r="G27" s="142">
        <v>178.5</v>
      </c>
      <c r="H27" s="142">
        <v>106.7</v>
      </c>
      <c r="I27" s="142">
        <v>76.099999999999994</v>
      </c>
      <c r="J27" s="142">
        <v>141.19999999999999</v>
      </c>
      <c r="K27" s="142">
        <v>120</v>
      </c>
      <c r="L27" s="142">
        <v>193.6</v>
      </c>
      <c r="M27" s="293">
        <v>238</v>
      </c>
    </row>
    <row r="28" spans="1:13" s="27" customFormat="1" ht="15" customHeight="1">
      <c r="A28" s="348"/>
      <c r="B28" s="138" t="s">
        <v>667</v>
      </c>
      <c r="C28" s="142">
        <v>98.9</v>
      </c>
      <c r="D28" s="142">
        <v>95.1</v>
      </c>
      <c r="E28" s="142">
        <v>97.7</v>
      </c>
      <c r="F28" s="142">
        <v>143.19999999999999</v>
      </c>
      <c r="G28" s="142">
        <v>166.2</v>
      </c>
      <c r="H28" s="142">
        <v>98.6</v>
      </c>
      <c r="I28" s="142">
        <v>74</v>
      </c>
      <c r="J28" s="142">
        <v>151.80000000000001</v>
      </c>
      <c r="K28" s="142">
        <v>130.5</v>
      </c>
      <c r="L28" s="142">
        <v>180.4</v>
      </c>
      <c r="M28" s="293">
        <v>280.3</v>
      </c>
    </row>
    <row r="29" spans="1:13" s="27" customFormat="1" ht="15" customHeight="1">
      <c r="A29" s="348"/>
      <c r="B29" s="138" t="s">
        <v>674</v>
      </c>
      <c r="C29" s="161">
        <v>100.7</v>
      </c>
      <c r="D29" s="161">
        <v>102.8</v>
      </c>
      <c r="E29" s="161">
        <v>99.8</v>
      </c>
      <c r="F29" s="161">
        <v>167.6</v>
      </c>
      <c r="G29" s="161">
        <v>180.5</v>
      </c>
      <c r="H29" s="161">
        <v>99.8</v>
      </c>
      <c r="I29" s="142">
        <v>73</v>
      </c>
      <c r="J29" s="161">
        <v>144.30000000000001</v>
      </c>
      <c r="K29" s="161">
        <v>107.4</v>
      </c>
      <c r="L29" s="161">
        <v>187.2</v>
      </c>
      <c r="M29" s="361">
        <v>293.2</v>
      </c>
    </row>
    <row r="30" spans="1:13" s="27" customFormat="1" ht="15" customHeight="1">
      <c r="A30" s="348"/>
      <c r="B30" s="138" t="s">
        <v>54</v>
      </c>
      <c r="C30" s="161">
        <v>101.6</v>
      </c>
      <c r="D30" s="161">
        <v>103.1</v>
      </c>
      <c r="E30" s="161">
        <v>96.2</v>
      </c>
      <c r="F30" s="161">
        <v>173.6</v>
      </c>
      <c r="G30" s="161">
        <v>153.4</v>
      </c>
      <c r="H30" s="161">
        <v>113.4</v>
      </c>
      <c r="I30" s="161">
        <v>74.2</v>
      </c>
      <c r="J30" s="161">
        <v>139.4</v>
      </c>
      <c r="K30" s="161">
        <v>93.1</v>
      </c>
      <c r="L30" s="161">
        <v>166.7</v>
      </c>
      <c r="M30" s="361">
        <v>221.3</v>
      </c>
    </row>
    <row r="31" spans="1:13" s="27" customFormat="1" ht="15" customHeight="1">
      <c r="A31" s="348">
        <v>2018</v>
      </c>
      <c r="B31" s="138" t="s">
        <v>669</v>
      </c>
      <c r="C31" s="161">
        <v>103.9</v>
      </c>
      <c r="D31" s="161">
        <v>192.1</v>
      </c>
      <c r="E31" s="161">
        <v>96.4</v>
      </c>
      <c r="F31" s="161">
        <v>187.2</v>
      </c>
      <c r="G31" s="142">
        <v>149</v>
      </c>
      <c r="H31" s="161">
        <v>109.9</v>
      </c>
      <c r="I31" s="142">
        <v>79.8</v>
      </c>
      <c r="J31" s="161">
        <v>136.6</v>
      </c>
      <c r="K31" s="161">
        <v>92.2</v>
      </c>
      <c r="L31" s="161">
        <v>196.5</v>
      </c>
      <c r="M31" s="361">
        <v>194.9</v>
      </c>
    </row>
    <row r="32" spans="1:13" s="27" customFormat="1" ht="15" customHeight="1">
      <c r="A32" s="348"/>
      <c r="B32" s="138" t="s">
        <v>667</v>
      </c>
      <c r="C32" s="142">
        <v>102.5</v>
      </c>
      <c r="D32" s="142">
        <v>207.5</v>
      </c>
      <c r="E32" s="142">
        <v>95.7</v>
      </c>
      <c r="F32" s="142">
        <v>199.4</v>
      </c>
      <c r="G32" s="142">
        <v>164</v>
      </c>
      <c r="H32" s="142">
        <v>108</v>
      </c>
      <c r="I32" s="142">
        <v>78.400000000000006</v>
      </c>
      <c r="J32" s="142">
        <v>144.69999999999999</v>
      </c>
      <c r="K32" s="142">
        <v>85.5</v>
      </c>
      <c r="L32" s="142">
        <v>195.3</v>
      </c>
      <c r="M32" s="293">
        <v>207.4</v>
      </c>
    </row>
    <row r="33" spans="1:13" ht="15" customHeight="1">
      <c r="A33" s="1956" t="s">
        <v>712</v>
      </c>
      <c r="B33" s="1956"/>
      <c r="C33" s="1956"/>
      <c r="D33" s="1956"/>
      <c r="E33" s="1956"/>
      <c r="F33" s="1956"/>
      <c r="G33" s="1956"/>
      <c r="H33" s="1956"/>
      <c r="I33" s="1956"/>
      <c r="J33" s="1956"/>
      <c r="K33" s="1956"/>
      <c r="L33" s="1956"/>
      <c r="M33" s="1956"/>
    </row>
    <row r="34" spans="1:13" s="1354" customFormat="1" ht="12" customHeight="1">
      <c r="A34" s="1397" t="s">
        <v>549</v>
      </c>
    </row>
  </sheetData>
  <mergeCells count="25">
    <mergeCell ref="A33:M33"/>
    <mergeCell ref="A10:M10"/>
    <mergeCell ref="A9:M9"/>
    <mergeCell ref="A4:M4"/>
    <mergeCell ref="D6:D8"/>
    <mergeCell ref="E6:E8"/>
    <mergeCell ref="G6:G8"/>
    <mergeCell ref="L6:L8"/>
    <mergeCell ref="C5:C8"/>
    <mergeCell ref="A25:M25"/>
    <mergeCell ref="A18:M18"/>
    <mergeCell ref="A17:M17"/>
    <mergeCell ref="A26:M26"/>
    <mergeCell ref="A3:M3"/>
    <mergeCell ref="H6:H8"/>
    <mergeCell ref="I6:I8"/>
    <mergeCell ref="A1:D1"/>
    <mergeCell ref="L1:M1"/>
    <mergeCell ref="A2:D2"/>
    <mergeCell ref="L2:M2"/>
    <mergeCell ref="J6:J8"/>
    <mergeCell ref="M6:M8"/>
    <mergeCell ref="A5:B8"/>
    <mergeCell ref="K6:K8"/>
    <mergeCell ref="F6:F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opLeftCell="A10" zoomScaleNormal="100" workbookViewId="0">
      <selection activeCell="A26" sqref="A26:M26"/>
    </sheetView>
  </sheetViews>
  <sheetFormatPr defaultRowHeight="12.75"/>
  <cols>
    <col min="1" max="1" width="8.125" style="16" customWidth="1"/>
    <col min="2" max="2" width="10.75" style="16" customWidth="1"/>
    <col min="3" max="13" width="10.25" style="16" customWidth="1"/>
    <col min="14" max="16384" width="9" style="16"/>
  </cols>
  <sheetData>
    <row r="1" spans="1:13" ht="12.75" customHeight="1">
      <c r="A1" s="1959"/>
      <c r="B1" s="1959"/>
      <c r="C1" s="1959"/>
      <c r="D1" s="1959"/>
      <c r="H1" s="342"/>
      <c r="I1" s="79"/>
      <c r="L1" s="1694" t="s">
        <v>32</v>
      </c>
      <c r="M1" s="1694"/>
    </row>
    <row r="2" spans="1:13" ht="12.75" customHeight="1">
      <c r="A2" s="1960"/>
      <c r="B2" s="1960"/>
      <c r="C2" s="1960"/>
      <c r="D2" s="1960"/>
      <c r="L2" s="1619" t="s">
        <v>298</v>
      </c>
      <c r="M2" s="1619"/>
    </row>
    <row r="3" spans="1:13" s="21" customFormat="1" ht="12.75" customHeight="1">
      <c r="A3" s="1947" t="s">
        <v>522</v>
      </c>
      <c r="B3" s="1947"/>
      <c r="C3" s="1947"/>
      <c r="D3" s="1947"/>
      <c r="E3" s="1947"/>
      <c r="F3" s="1947"/>
      <c r="G3" s="1947"/>
      <c r="H3" s="1947"/>
      <c r="I3" s="1947"/>
      <c r="J3" s="1947"/>
      <c r="K3" s="1947"/>
      <c r="L3" s="1947"/>
      <c r="M3" s="1947"/>
    </row>
    <row r="4" spans="1:13" s="1588" customFormat="1" ht="12.95" customHeight="1">
      <c r="A4" s="1962" t="s">
        <v>1332</v>
      </c>
      <c r="B4" s="1962"/>
      <c r="C4" s="1962"/>
      <c r="D4" s="1962"/>
      <c r="E4" s="1962"/>
      <c r="F4" s="1962"/>
      <c r="G4" s="1962"/>
      <c r="H4" s="1962"/>
      <c r="I4" s="1962"/>
      <c r="J4" s="1962"/>
      <c r="K4" s="1962"/>
      <c r="L4" s="1962"/>
      <c r="M4" s="1962"/>
    </row>
    <row r="5" spans="1:13" s="27" customFormat="1" ht="12.75" customHeight="1">
      <c r="A5" s="1720" t="s">
        <v>1333</v>
      </c>
      <c r="B5" s="1721"/>
      <c r="C5" s="1733" t="s">
        <v>1305</v>
      </c>
      <c r="D5" s="41"/>
      <c r="E5" s="41"/>
      <c r="F5" s="41"/>
      <c r="G5" s="41"/>
      <c r="H5" s="41"/>
      <c r="I5" s="41"/>
      <c r="J5" s="41"/>
      <c r="K5" s="41"/>
      <c r="L5" s="41"/>
      <c r="M5" s="41"/>
    </row>
    <row r="6" spans="1:13" s="27" customFormat="1" ht="18" customHeight="1">
      <c r="A6" s="1722"/>
      <c r="B6" s="1723"/>
      <c r="C6" s="1744"/>
      <c r="D6" s="1790" t="s">
        <v>1306</v>
      </c>
      <c r="E6" s="1790" t="s">
        <v>1307</v>
      </c>
      <c r="F6" s="1790" t="s">
        <v>1308</v>
      </c>
      <c r="G6" s="1790" t="s">
        <v>1320</v>
      </c>
      <c r="H6" s="1721" t="s">
        <v>1329</v>
      </c>
      <c r="I6" s="1790" t="s">
        <v>1334</v>
      </c>
      <c r="J6" s="1790" t="s">
        <v>1312</v>
      </c>
      <c r="K6" s="1790" t="s">
        <v>1313</v>
      </c>
      <c r="L6" s="1790" t="s">
        <v>1314</v>
      </c>
      <c r="M6" s="1733" t="s">
        <v>1315</v>
      </c>
    </row>
    <row r="7" spans="1:13" s="27" customFormat="1" ht="18" customHeight="1">
      <c r="A7" s="1722"/>
      <c r="B7" s="1723"/>
      <c r="C7" s="1744"/>
      <c r="D7" s="1726"/>
      <c r="E7" s="1726"/>
      <c r="F7" s="1785"/>
      <c r="G7" s="1726"/>
      <c r="H7" s="1723"/>
      <c r="I7" s="1726"/>
      <c r="J7" s="1726"/>
      <c r="K7" s="1726"/>
      <c r="L7" s="1726"/>
      <c r="M7" s="1744"/>
    </row>
    <row r="8" spans="1:13" s="27" customFormat="1" ht="130.15" customHeight="1">
      <c r="A8" s="1724"/>
      <c r="B8" s="1725"/>
      <c r="C8" s="1949"/>
      <c r="D8" s="1727"/>
      <c r="E8" s="1727"/>
      <c r="F8" s="1786"/>
      <c r="G8" s="1727"/>
      <c r="H8" s="1725"/>
      <c r="I8" s="1727"/>
      <c r="J8" s="1727"/>
      <c r="K8" s="1727"/>
      <c r="L8" s="1727"/>
      <c r="M8" s="1949"/>
    </row>
    <row r="9" spans="1:13" s="27" customFormat="1" ht="13.15" customHeight="1">
      <c r="A9" s="1954" t="s">
        <v>179</v>
      </c>
      <c r="B9" s="1954"/>
      <c r="C9" s="1954"/>
      <c r="D9" s="1954"/>
      <c r="E9" s="1954"/>
      <c r="F9" s="1954"/>
      <c r="G9" s="1954"/>
      <c r="H9" s="1954"/>
      <c r="I9" s="1954"/>
      <c r="J9" s="1954"/>
      <c r="K9" s="1954"/>
      <c r="L9" s="1954"/>
      <c r="M9" s="1954"/>
    </row>
    <row r="10" spans="1:13" s="1390" customFormat="1" ht="13.15" customHeight="1">
      <c r="A10" s="1946" t="s">
        <v>180</v>
      </c>
      <c r="B10" s="1946"/>
      <c r="C10" s="1946"/>
      <c r="D10" s="1946"/>
      <c r="E10" s="1946"/>
      <c r="F10" s="1946"/>
      <c r="G10" s="1946"/>
      <c r="H10" s="1946"/>
      <c r="I10" s="1946"/>
      <c r="J10" s="1946"/>
      <c r="K10" s="1946"/>
      <c r="L10" s="1946"/>
      <c r="M10" s="1946"/>
    </row>
    <row r="11" spans="1:13" s="27" customFormat="1" ht="15" customHeight="1">
      <c r="A11" s="348">
        <v>2017</v>
      </c>
      <c r="B11" s="138" t="s">
        <v>669</v>
      </c>
      <c r="C11" s="220">
        <v>1444</v>
      </c>
      <c r="D11" s="220">
        <v>11</v>
      </c>
      <c r="E11" s="220">
        <v>529</v>
      </c>
      <c r="F11" s="220">
        <v>11</v>
      </c>
      <c r="G11" s="220">
        <v>53</v>
      </c>
      <c r="H11" s="220">
        <v>136</v>
      </c>
      <c r="I11" s="220">
        <v>319</v>
      </c>
      <c r="J11" s="220">
        <v>64</v>
      </c>
      <c r="K11" s="220">
        <v>44</v>
      </c>
      <c r="L11" s="220">
        <v>63</v>
      </c>
      <c r="M11" s="221">
        <v>27</v>
      </c>
    </row>
    <row r="12" spans="1:13" s="27" customFormat="1" ht="15" customHeight="1">
      <c r="A12" s="348"/>
      <c r="B12" s="138" t="s">
        <v>667</v>
      </c>
      <c r="C12" s="220">
        <v>1468</v>
      </c>
      <c r="D12" s="220">
        <v>11</v>
      </c>
      <c r="E12" s="220">
        <v>539</v>
      </c>
      <c r="F12" s="220">
        <v>11</v>
      </c>
      <c r="G12" s="220">
        <v>54</v>
      </c>
      <c r="H12" s="220">
        <v>137</v>
      </c>
      <c r="I12" s="220">
        <v>328</v>
      </c>
      <c r="J12" s="220">
        <v>63</v>
      </c>
      <c r="K12" s="220">
        <v>43</v>
      </c>
      <c r="L12" s="220">
        <v>64</v>
      </c>
      <c r="M12" s="295">
        <v>27</v>
      </c>
    </row>
    <row r="13" spans="1:13" s="27" customFormat="1" ht="15" customHeight="1">
      <c r="A13" s="348"/>
      <c r="B13" s="138" t="s">
        <v>674</v>
      </c>
      <c r="C13" s="161">
        <v>1482</v>
      </c>
      <c r="D13" s="161">
        <v>11</v>
      </c>
      <c r="E13" s="161">
        <v>543</v>
      </c>
      <c r="F13" s="161">
        <v>11</v>
      </c>
      <c r="G13" s="161">
        <v>54</v>
      </c>
      <c r="H13" s="161">
        <v>140</v>
      </c>
      <c r="I13" s="161">
        <v>332</v>
      </c>
      <c r="J13" s="161">
        <v>66</v>
      </c>
      <c r="K13" s="161">
        <v>42</v>
      </c>
      <c r="L13" s="161">
        <v>64</v>
      </c>
      <c r="M13" s="361">
        <v>27</v>
      </c>
    </row>
    <row r="14" spans="1:13" s="27" customFormat="1" ht="15" customHeight="1">
      <c r="A14" s="348"/>
      <c r="B14" s="138" t="s">
        <v>54</v>
      </c>
      <c r="C14" s="161">
        <v>1495</v>
      </c>
      <c r="D14" s="161">
        <v>11</v>
      </c>
      <c r="E14" s="161">
        <v>548</v>
      </c>
      <c r="F14" s="161">
        <v>11</v>
      </c>
      <c r="G14" s="161">
        <v>55</v>
      </c>
      <c r="H14" s="161">
        <v>140</v>
      </c>
      <c r="I14" s="161">
        <v>335</v>
      </c>
      <c r="J14" s="161">
        <v>67</v>
      </c>
      <c r="K14" s="161">
        <v>43</v>
      </c>
      <c r="L14" s="161">
        <v>64</v>
      </c>
      <c r="M14" s="361">
        <v>27</v>
      </c>
    </row>
    <row r="15" spans="1:13" s="27" customFormat="1" ht="15" customHeight="1">
      <c r="A15" s="348">
        <v>2018</v>
      </c>
      <c r="B15" s="138" t="s">
        <v>669</v>
      </c>
      <c r="C15" s="161">
        <v>1432</v>
      </c>
      <c r="D15" s="161">
        <v>9</v>
      </c>
      <c r="E15" s="161">
        <v>506</v>
      </c>
      <c r="F15" s="161">
        <v>11</v>
      </c>
      <c r="G15" s="161">
        <v>56</v>
      </c>
      <c r="H15" s="161">
        <v>136</v>
      </c>
      <c r="I15" s="161">
        <v>317</v>
      </c>
      <c r="J15" s="161">
        <v>66</v>
      </c>
      <c r="K15" s="161">
        <v>41</v>
      </c>
      <c r="L15" s="161">
        <v>63</v>
      </c>
      <c r="M15" s="361">
        <v>28</v>
      </c>
    </row>
    <row r="16" spans="1:13" s="27" customFormat="1" ht="15" customHeight="1">
      <c r="A16" s="348"/>
      <c r="B16" s="138" t="s">
        <v>667</v>
      </c>
      <c r="C16" s="161">
        <v>1483</v>
      </c>
      <c r="D16" s="161">
        <v>9</v>
      </c>
      <c r="E16" s="161">
        <v>521</v>
      </c>
      <c r="F16" s="161">
        <v>11</v>
      </c>
      <c r="G16" s="161">
        <v>57</v>
      </c>
      <c r="H16" s="161">
        <v>139</v>
      </c>
      <c r="I16" s="161">
        <v>336</v>
      </c>
      <c r="J16" s="161">
        <v>70</v>
      </c>
      <c r="K16" s="161">
        <v>44</v>
      </c>
      <c r="L16" s="161">
        <v>65</v>
      </c>
      <c r="M16" s="361">
        <v>28</v>
      </c>
    </row>
    <row r="17" spans="1:13" s="27" customFormat="1" ht="13.15" customHeight="1">
      <c r="A17" s="1942" t="s">
        <v>471</v>
      </c>
      <c r="B17" s="1942"/>
      <c r="C17" s="1942"/>
      <c r="D17" s="1942"/>
      <c r="E17" s="1942"/>
      <c r="F17" s="1942"/>
      <c r="G17" s="1942"/>
      <c r="H17" s="1942"/>
      <c r="I17" s="1942"/>
      <c r="J17" s="1942"/>
      <c r="K17" s="1942"/>
      <c r="L17" s="1942"/>
      <c r="M17" s="1942"/>
    </row>
    <row r="18" spans="1:13" s="1390" customFormat="1" ht="13.15" customHeight="1">
      <c r="A18" s="1946" t="s">
        <v>1335</v>
      </c>
      <c r="B18" s="1946"/>
      <c r="C18" s="1946"/>
      <c r="D18" s="1946"/>
      <c r="E18" s="1946"/>
      <c r="F18" s="1946"/>
      <c r="G18" s="1946"/>
      <c r="H18" s="1946"/>
      <c r="I18" s="1946"/>
      <c r="J18" s="1946"/>
      <c r="K18" s="1946"/>
      <c r="L18" s="1946"/>
      <c r="M18" s="1946"/>
    </row>
    <row r="19" spans="1:13" s="27" customFormat="1" ht="13.9" customHeight="1">
      <c r="A19" s="348">
        <v>2017</v>
      </c>
      <c r="B19" s="138" t="s">
        <v>669</v>
      </c>
      <c r="C19" s="142">
        <v>68.5</v>
      </c>
      <c r="D19" s="142">
        <v>36.4</v>
      </c>
      <c r="E19" s="142">
        <v>77.5</v>
      </c>
      <c r="F19" s="142">
        <v>81.8</v>
      </c>
      <c r="G19" s="142">
        <v>71.7</v>
      </c>
      <c r="H19" s="142">
        <v>62.5</v>
      </c>
      <c r="I19" s="142">
        <v>60.5</v>
      </c>
      <c r="J19" s="142">
        <v>70.3</v>
      </c>
      <c r="K19" s="142">
        <v>56.8</v>
      </c>
      <c r="L19" s="142">
        <v>63.5</v>
      </c>
      <c r="M19" s="293">
        <v>77.8</v>
      </c>
    </row>
    <row r="20" spans="1:13" s="27" customFormat="1" ht="13.9" customHeight="1">
      <c r="A20" s="348"/>
      <c r="B20" s="138" t="s">
        <v>667</v>
      </c>
      <c r="C20" s="142">
        <v>76.2</v>
      </c>
      <c r="D20" s="142">
        <v>81.8</v>
      </c>
      <c r="E20" s="142">
        <v>83.3</v>
      </c>
      <c r="F20" s="142">
        <v>100</v>
      </c>
      <c r="G20" s="142">
        <v>68.5</v>
      </c>
      <c r="H20" s="142">
        <v>73</v>
      </c>
      <c r="I20" s="142">
        <v>71.3</v>
      </c>
      <c r="J20" s="142">
        <v>81</v>
      </c>
      <c r="K20" s="142">
        <v>69.900000000000006</v>
      </c>
      <c r="L20" s="142">
        <v>65.599999999999994</v>
      </c>
      <c r="M20" s="293">
        <v>85.2</v>
      </c>
    </row>
    <row r="21" spans="1:13" s="27" customFormat="1" ht="13.9" customHeight="1">
      <c r="A21" s="348"/>
      <c r="B21" s="138" t="s">
        <v>674</v>
      </c>
      <c r="C21" s="161">
        <v>79.099999999999994</v>
      </c>
      <c r="D21" s="161">
        <v>81.8</v>
      </c>
      <c r="E21" s="161">
        <v>84.9</v>
      </c>
      <c r="F21" s="161">
        <v>90.9</v>
      </c>
      <c r="G21" s="161">
        <v>74.099999999999994</v>
      </c>
      <c r="H21" s="161">
        <v>72.900000000000006</v>
      </c>
      <c r="I21" s="142">
        <v>75</v>
      </c>
      <c r="J21" s="161">
        <v>83.3</v>
      </c>
      <c r="K21" s="161">
        <v>95.2</v>
      </c>
      <c r="L21" s="161">
        <v>68.8</v>
      </c>
      <c r="M21" s="361">
        <v>88.9</v>
      </c>
    </row>
    <row r="22" spans="1:13" s="27" customFormat="1" ht="13.9" customHeight="1">
      <c r="A22" s="348"/>
      <c r="B22" s="138" t="s">
        <v>54</v>
      </c>
      <c r="C22" s="161">
        <v>83.3</v>
      </c>
      <c r="D22" s="161">
        <v>90.9</v>
      </c>
      <c r="E22" s="161">
        <v>85.6</v>
      </c>
      <c r="F22" s="161">
        <v>81.8</v>
      </c>
      <c r="G22" s="161">
        <v>81.8</v>
      </c>
      <c r="H22" s="161">
        <v>82.9</v>
      </c>
      <c r="I22" s="142">
        <v>81.2</v>
      </c>
      <c r="J22" s="161">
        <v>83.6</v>
      </c>
      <c r="K22" s="161">
        <v>88.4</v>
      </c>
      <c r="L22" s="161">
        <v>81.3</v>
      </c>
      <c r="M22" s="361">
        <v>85.2</v>
      </c>
    </row>
    <row r="23" spans="1:13" s="27" customFormat="1" ht="13.9" customHeight="1">
      <c r="A23" s="348">
        <v>2018</v>
      </c>
      <c r="B23" s="138" t="s">
        <v>669</v>
      </c>
      <c r="C23" s="161">
        <v>71.2</v>
      </c>
      <c r="D23" s="161">
        <v>44.4</v>
      </c>
      <c r="E23" s="142">
        <v>80</v>
      </c>
      <c r="F23" s="142">
        <v>100</v>
      </c>
      <c r="G23" s="161">
        <v>67.900000000000006</v>
      </c>
      <c r="H23" s="161">
        <v>58.1</v>
      </c>
      <c r="I23" s="142">
        <v>67.2</v>
      </c>
      <c r="J23" s="161">
        <v>77.3</v>
      </c>
      <c r="K23" s="161">
        <v>48.8</v>
      </c>
      <c r="L23" s="142">
        <v>73</v>
      </c>
      <c r="M23" s="361">
        <v>71.400000000000006</v>
      </c>
    </row>
    <row r="24" spans="1:13" s="27" customFormat="1" ht="13.9" customHeight="1">
      <c r="A24" s="348"/>
      <c r="B24" s="138" t="s">
        <v>667</v>
      </c>
      <c r="C24" s="142">
        <v>78</v>
      </c>
      <c r="D24" s="142">
        <v>88.9</v>
      </c>
      <c r="E24" s="142">
        <v>84.6</v>
      </c>
      <c r="F24" s="142">
        <v>81.8</v>
      </c>
      <c r="G24" s="142">
        <v>68.400000000000006</v>
      </c>
      <c r="H24" s="142">
        <v>71.2</v>
      </c>
      <c r="I24" s="142">
        <v>78.599999999999994</v>
      </c>
      <c r="J24" s="142">
        <v>81.400000000000006</v>
      </c>
      <c r="K24" s="142">
        <v>75</v>
      </c>
      <c r="L24" s="142">
        <v>72.3</v>
      </c>
      <c r="M24" s="293">
        <v>78.599999999999994</v>
      </c>
    </row>
    <row r="25" spans="1:13" s="27" customFormat="1" ht="15" customHeight="1">
      <c r="A25" s="1942" t="s">
        <v>472</v>
      </c>
      <c r="B25" s="1942"/>
      <c r="C25" s="1942"/>
      <c r="D25" s="1942"/>
      <c r="E25" s="1942"/>
      <c r="F25" s="1942"/>
      <c r="G25" s="1942"/>
      <c r="H25" s="1942"/>
      <c r="I25" s="1942"/>
      <c r="J25" s="1942"/>
      <c r="K25" s="1942"/>
      <c r="L25" s="1942"/>
      <c r="M25" s="1942"/>
    </row>
    <row r="26" spans="1:13" s="1390" customFormat="1" ht="15" customHeight="1">
      <c r="A26" s="1958" t="s">
        <v>1336</v>
      </c>
      <c r="B26" s="1958"/>
      <c r="C26" s="1958"/>
      <c r="D26" s="1958"/>
      <c r="E26" s="1958"/>
      <c r="F26" s="1958"/>
      <c r="G26" s="1958"/>
      <c r="H26" s="1958"/>
      <c r="I26" s="1958"/>
      <c r="J26" s="1958"/>
      <c r="K26" s="1958"/>
      <c r="L26" s="1958"/>
      <c r="M26" s="1958"/>
    </row>
    <row r="27" spans="1:13" s="27" customFormat="1" ht="13.9" customHeight="1">
      <c r="A27" s="348">
        <v>2017</v>
      </c>
      <c r="B27" s="138" t="s">
        <v>669</v>
      </c>
      <c r="C27" s="142">
        <v>76.5</v>
      </c>
      <c r="D27" s="142">
        <v>73.400000000000006</v>
      </c>
      <c r="E27" s="142">
        <v>85.1</v>
      </c>
      <c r="F27" s="142">
        <v>98.5</v>
      </c>
      <c r="G27" s="142">
        <v>90</v>
      </c>
      <c r="H27" s="142">
        <v>69.8</v>
      </c>
      <c r="I27" s="142">
        <v>62.8</v>
      </c>
      <c r="J27" s="142">
        <v>74.599999999999994</v>
      </c>
      <c r="K27" s="142">
        <v>73.2</v>
      </c>
      <c r="L27" s="142">
        <v>65.2</v>
      </c>
      <c r="M27" s="293">
        <v>83.6</v>
      </c>
    </row>
    <row r="28" spans="1:13" s="27" customFormat="1" ht="13.9" customHeight="1">
      <c r="A28" s="348"/>
      <c r="B28" s="138" t="s">
        <v>667</v>
      </c>
      <c r="C28" s="142">
        <v>79.900000000000006</v>
      </c>
      <c r="D28" s="142">
        <v>96.2</v>
      </c>
      <c r="E28" s="142">
        <v>87.2</v>
      </c>
      <c r="F28" s="142">
        <v>100</v>
      </c>
      <c r="G28" s="142">
        <v>89.4</v>
      </c>
      <c r="H28" s="142">
        <v>83</v>
      </c>
      <c r="I28" s="142">
        <v>66.7</v>
      </c>
      <c r="J28" s="142">
        <v>78.599999999999994</v>
      </c>
      <c r="K28" s="142">
        <v>77</v>
      </c>
      <c r="L28" s="142">
        <v>74.2</v>
      </c>
      <c r="M28" s="293">
        <v>88.3</v>
      </c>
    </row>
    <row r="29" spans="1:13" s="27" customFormat="1" ht="13.9" customHeight="1">
      <c r="A29" s="348"/>
      <c r="B29" s="138" t="s">
        <v>674</v>
      </c>
      <c r="C29" s="161">
        <v>83.1</v>
      </c>
      <c r="D29" s="161">
        <v>95.3</v>
      </c>
      <c r="E29" s="142">
        <v>92</v>
      </c>
      <c r="F29" s="161">
        <v>98.5</v>
      </c>
      <c r="G29" s="161">
        <v>90.2</v>
      </c>
      <c r="H29" s="161">
        <v>84.5</v>
      </c>
      <c r="I29" s="142">
        <v>70</v>
      </c>
      <c r="J29" s="161">
        <v>81.8</v>
      </c>
      <c r="K29" s="161">
        <v>98.1</v>
      </c>
      <c r="L29" s="161">
        <v>82.7</v>
      </c>
      <c r="M29" s="361">
        <v>90.8</v>
      </c>
    </row>
    <row r="30" spans="1:13" s="346" customFormat="1" ht="13.9" customHeight="1">
      <c r="A30" s="1187"/>
      <c r="B30" s="138" t="s">
        <v>54</v>
      </c>
      <c r="C30" s="142">
        <v>86.3</v>
      </c>
      <c r="D30" s="142">
        <v>96.7</v>
      </c>
      <c r="E30" s="142">
        <v>91.1</v>
      </c>
      <c r="F30" s="142">
        <v>96.6</v>
      </c>
      <c r="G30" s="142">
        <v>93.8</v>
      </c>
      <c r="H30" s="142">
        <v>92.7</v>
      </c>
      <c r="I30" s="142">
        <v>77.900000000000006</v>
      </c>
      <c r="J30" s="142">
        <v>78.5</v>
      </c>
      <c r="K30" s="142">
        <v>93</v>
      </c>
      <c r="L30" s="142">
        <v>88.7</v>
      </c>
      <c r="M30" s="293">
        <v>87.7</v>
      </c>
    </row>
    <row r="31" spans="1:13" s="27" customFormat="1" ht="13.9" customHeight="1">
      <c r="A31" s="348">
        <v>2018</v>
      </c>
      <c r="B31" s="138" t="s">
        <v>669</v>
      </c>
      <c r="C31" s="161">
        <v>78.3</v>
      </c>
      <c r="D31" s="161">
        <v>80.099999999999994</v>
      </c>
      <c r="E31" s="142">
        <v>85.5</v>
      </c>
      <c r="F31" s="142">
        <v>100</v>
      </c>
      <c r="G31" s="161">
        <v>87.5</v>
      </c>
      <c r="H31" s="161">
        <v>63.1</v>
      </c>
      <c r="I31" s="142">
        <v>68.3</v>
      </c>
      <c r="J31" s="161">
        <v>86.2</v>
      </c>
      <c r="K31" s="161">
        <v>70.400000000000006</v>
      </c>
      <c r="L31" s="161">
        <v>61.8</v>
      </c>
      <c r="M31" s="361">
        <v>78.599999999999994</v>
      </c>
    </row>
    <row r="32" spans="1:13" s="27" customFormat="1" ht="13.9" customHeight="1">
      <c r="A32" s="348"/>
      <c r="B32" s="138" t="s">
        <v>667</v>
      </c>
      <c r="C32" s="161">
        <v>85.2</v>
      </c>
      <c r="D32" s="142">
        <v>92</v>
      </c>
      <c r="E32" s="142">
        <v>94.3</v>
      </c>
      <c r="F32" s="142">
        <v>96.8</v>
      </c>
      <c r="G32" s="142">
        <v>88.5</v>
      </c>
      <c r="H32" s="142">
        <v>76.3</v>
      </c>
      <c r="I32" s="142">
        <v>75.8</v>
      </c>
      <c r="J32" s="142">
        <v>91.3</v>
      </c>
      <c r="K32" s="142">
        <v>82.2</v>
      </c>
      <c r="L32" s="142">
        <v>82.2</v>
      </c>
      <c r="M32" s="293">
        <v>86</v>
      </c>
    </row>
    <row r="33" spans="1:13" s="27" customFormat="1" ht="15" customHeight="1">
      <c r="A33" s="1956" t="s">
        <v>713</v>
      </c>
      <c r="B33" s="1956"/>
      <c r="C33" s="1956"/>
      <c r="D33" s="1956"/>
      <c r="E33" s="1956"/>
      <c r="F33" s="1956"/>
      <c r="G33" s="1956"/>
      <c r="H33" s="1956"/>
      <c r="I33" s="1956"/>
      <c r="J33" s="1956"/>
      <c r="K33" s="1956"/>
      <c r="L33" s="1956"/>
      <c r="M33" s="1956"/>
    </row>
    <row r="34" spans="1:13" s="1390" customFormat="1" ht="15" customHeight="1">
      <c r="A34" s="1397" t="s">
        <v>550</v>
      </c>
      <c r="B34" s="1399"/>
      <c r="C34" s="1399"/>
      <c r="D34" s="1399"/>
      <c r="E34" s="1399"/>
      <c r="F34" s="1399"/>
      <c r="G34" s="1399"/>
      <c r="H34" s="1399"/>
      <c r="I34" s="1399"/>
      <c r="J34" s="1399"/>
      <c r="K34" s="1399"/>
      <c r="L34" s="1399"/>
      <c r="M34" s="1399"/>
    </row>
    <row r="35" spans="1:13" ht="15" customHeight="1"/>
    <row r="36" spans="1:13" s="116" customFormat="1" ht="12" customHeight="1">
      <c r="A36" s="16"/>
      <c r="B36" s="16"/>
      <c r="C36" s="16"/>
      <c r="D36" s="16"/>
      <c r="E36" s="16"/>
      <c r="F36" s="16"/>
      <c r="G36" s="16"/>
      <c r="H36" s="16"/>
      <c r="I36" s="16"/>
      <c r="J36" s="16"/>
      <c r="K36" s="16"/>
      <c r="L36" s="16"/>
      <c r="M36" s="16"/>
    </row>
  </sheetData>
  <mergeCells count="25">
    <mergeCell ref="E6:E8"/>
    <mergeCell ref="F6:F8"/>
    <mergeCell ref="A9:M9"/>
    <mergeCell ref="A33:M33"/>
    <mergeCell ref="A18:M18"/>
    <mergeCell ref="A25:M25"/>
    <mergeCell ref="A26:M26"/>
    <mergeCell ref="A10:M10"/>
    <mergeCell ref="A17:M17"/>
    <mergeCell ref="A1:D1"/>
    <mergeCell ref="L1:M1"/>
    <mergeCell ref="A2:D2"/>
    <mergeCell ref="L2:M2"/>
    <mergeCell ref="M6:M8"/>
    <mergeCell ref="K6:K8"/>
    <mergeCell ref="H6:H8"/>
    <mergeCell ref="A4:M4"/>
    <mergeCell ref="A3:M3"/>
    <mergeCell ref="L6:L8"/>
    <mergeCell ref="J6:J8"/>
    <mergeCell ref="G6:G8"/>
    <mergeCell ref="I6:I8"/>
    <mergeCell ref="C5:C8"/>
    <mergeCell ref="A5:B8"/>
    <mergeCell ref="D6:D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topLeftCell="A13" zoomScaleNormal="100" workbookViewId="0">
      <selection activeCell="A17" sqref="A17:XFD17"/>
    </sheetView>
  </sheetViews>
  <sheetFormatPr defaultRowHeight="12.75"/>
  <cols>
    <col min="1" max="1" width="6.625" style="16" customWidth="1"/>
    <col min="2" max="2" width="7.625" style="17" customWidth="1"/>
    <col min="3" max="16" width="8.625" style="16" customWidth="1"/>
    <col min="17" max="19" width="9" style="16"/>
    <col min="20" max="20" width="9.25" style="16" bestFit="1" customWidth="1"/>
    <col min="21" max="16384" width="9" style="16"/>
  </cols>
  <sheetData>
    <row r="1" spans="1:20" ht="15.75" customHeight="1">
      <c r="A1" s="1947" t="s">
        <v>523</v>
      </c>
      <c r="B1" s="1947"/>
      <c r="C1" s="1947"/>
      <c r="D1" s="1947"/>
      <c r="E1" s="1947"/>
      <c r="F1" s="1947"/>
      <c r="G1" s="1947"/>
      <c r="H1" s="1947"/>
      <c r="I1" s="1947"/>
      <c r="J1" s="1947"/>
      <c r="K1" s="1947"/>
      <c r="L1" s="1947"/>
      <c r="M1" s="1947"/>
      <c r="N1" s="1694" t="s">
        <v>32</v>
      </c>
      <c r="O1" s="1694"/>
      <c r="P1" s="1694"/>
    </row>
    <row r="2" spans="1:20" ht="12.75" customHeight="1">
      <c r="A2" s="1948" t="s">
        <v>524</v>
      </c>
      <c r="B2" s="1948"/>
      <c r="C2" s="1948"/>
      <c r="D2" s="1948"/>
      <c r="E2" s="1948"/>
      <c r="F2" s="1948"/>
      <c r="G2" s="1948"/>
      <c r="H2" s="1948"/>
      <c r="I2" s="21"/>
      <c r="N2" s="1619" t="s">
        <v>298</v>
      </c>
      <c r="O2" s="1619"/>
      <c r="P2" s="1619"/>
    </row>
    <row r="3" spans="1:20" s="1354" customFormat="1" ht="14.25" customHeight="1">
      <c r="A3" s="1966" t="s">
        <v>1337</v>
      </c>
      <c r="B3" s="1966"/>
      <c r="C3" s="1966"/>
      <c r="D3" s="1966"/>
      <c r="E3" s="1966"/>
      <c r="F3" s="1966"/>
      <c r="G3" s="1966"/>
      <c r="H3" s="1966"/>
      <c r="I3" s="1966"/>
      <c r="J3" s="1966"/>
      <c r="K3" s="1966"/>
      <c r="L3" s="1966"/>
      <c r="M3" s="1966"/>
      <c r="N3" s="1966"/>
      <c r="O3" s="1966"/>
      <c r="P3" s="1966"/>
    </row>
    <row r="4" spans="1:20" s="1354" customFormat="1" ht="13.5" customHeight="1">
      <c r="A4" s="1950" t="s">
        <v>1338</v>
      </c>
      <c r="B4" s="1950"/>
      <c r="C4" s="1950"/>
      <c r="D4" s="1950"/>
      <c r="E4" s="1950"/>
      <c r="F4" s="1950"/>
      <c r="G4" s="1950"/>
      <c r="H4" s="1588"/>
      <c r="I4" s="1588"/>
      <c r="K4" s="1400"/>
    </row>
    <row r="5" spans="1:20" s="33" customFormat="1" ht="20.100000000000001" customHeight="1">
      <c r="A5" s="1720" t="s">
        <v>1340</v>
      </c>
      <c r="B5" s="1721"/>
      <c r="C5" s="1714" t="s">
        <v>1339</v>
      </c>
      <c r="D5" s="1715"/>
      <c r="E5" s="1715"/>
      <c r="F5" s="1715"/>
      <c r="G5" s="1715"/>
      <c r="H5" s="1715"/>
      <c r="I5" s="1715"/>
      <c r="J5" s="1715"/>
      <c r="K5" s="1715"/>
      <c r="L5" s="1729"/>
      <c r="M5" s="43"/>
      <c r="N5" s="44"/>
      <c r="O5" s="45"/>
      <c r="P5" s="1733" t="s">
        <v>1354</v>
      </c>
    </row>
    <row r="6" spans="1:20" s="33" customFormat="1" ht="15.75" customHeight="1">
      <c r="A6" s="1722"/>
      <c r="B6" s="1723"/>
      <c r="C6" s="1790" t="s">
        <v>1341</v>
      </c>
      <c r="D6" s="43"/>
      <c r="E6" s="46"/>
      <c r="F6" s="46"/>
      <c r="G6" s="46"/>
      <c r="H6" s="47"/>
      <c r="I6" s="1733" t="s">
        <v>1347</v>
      </c>
      <c r="J6" s="48"/>
      <c r="K6" s="1790" t="s">
        <v>1349</v>
      </c>
      <c r="L6" s="1790" t="s">
        <v>1350</v>
      </c>
      <c r="M6" s="1726" t="s">
        <v>1351</v>
      </c>
      <c r="N6" s="1790" t="s">
        <v>1352</v>
      </c>
      <c r="O6" s="1790" t="s">
        <v>1353</v>
      </c>
      <c r="P6" s="1744"/>
    </row>
    <row r="7" spans="1:20" s="33" customFormat="1" ht="216.75" customHeight="1">
      <c r="A7" s="1722"/>
      <c r="B7" s="1723"/>
      <c r="C7" s="1949"/>
      <c r="D7" s="39" t="s">
        <v>1342</v>
      </c>
      <c r="E7" s="38" t="s">
        <v>1343</v>
      </c>
      <c r="F7" s="38" t="s">
        <v>1344</v>
      </c>
      <c r="G7" s="38" t="s">
        <v>1345</v>
      </c>
      <c r="H7" s="38" t="s">
        <v>1346</v>
      </c>
      <c r="I7" s="1949"/>
      <c r="J7" s="38" t="s">
        <v>1348</v>
      </c>
      <c r="K7" s="1727"/>
      <c r="L7" s="1727"/>
      <c r="M7" s="1727"/>
      <c r="N7" s="1727"/>
      <c r="O7" s="1727"/>
      <c r="P7" s="1949"/>
    </row>
    <row r="8" spans="1:20" s="33" customFormat="1" ht="15.75" customHeight="1">
      <c r="A8" s="1724"/>
      <c r="B8" s="1725"/>
      <c r="C8" s="1714" t="s">
        <v>1355</v>
      </c>
      <c r="D8" s="1715"/>
      <c r="E8" s="1715"/>
      <c r="F8" s="1715"/>
      <c r="G8" s="1715"/>
      <c r="H8" s="1715"/>
      <c r="I8" s="1715"/>
      <c r="J8" s="1715"/>
      <c r="K8" s="1715"/>
      <c r="L8" s="1715"/>
      <c r="M8" s="1715"/>
      <c r="N8" s="1715"/>
      <c r="O8" s="1715"/>
      <c r="P8" s="1715"/>
    </row>
    <row r="9" spans="1:20" s="140" customFormat="1" ht="34.9" customHeight="1">
      <c r="A9" s="356">
        <v>2017</v>
      </c>
      <c r="B9" s="141" t="s">
        <v>72</v>
      </c>
      <c r="C9" s="142">
        <v>57599.1</v>
      </c>
      <c r="D9" s="142">
        <v>16022.2</v>
      </c>
      <c r="E9" s="142">
        <v>4423.8999999999996</v>
      </c>
      <c r="F9" s="767">
        <v>2421</v>
      </c>
      <c r="G9" s="767">
        <v>2650.7</v>
      </c>
      <c r="H9" s="142">
        <v>6266.2</v>
      </c>
      <c r="I9" s="142">
        <v>26300.9</v>
      </c>
      <c r="J9" s="187">
        <v>22404.3</v>
      </c>
      <c r="K9" s="142">
        <v>13564.3</v>
      </c>
      <c r="L9" s="142">
        <v>1711.6</v>
      </c>
      <c r="M9" s="142">
        <v>38883.699999999997</v>
      </c>
      <c r="N9" s="142">
        <v>19964.2</v>
      </c>
      <c r="O9" s="142">
        <v>3086.5</v>
      </c>
      <c r="P9" s="293">
        <v>25030.6</v>
      </c>
      <c r="T9" s="641"/>
    </row>
    <row r="10" spans="1:20" s="140" customFormat="1" ht="34.9" customHeight="1">
      <c r="A10" s="356"/>
      <c r="B10" s="141" t="s">
        <v>75</v>
      </c>
      <c r="C10" s="142">
        <v>60185.9</v>
      </c>
      <c r="D10" s="142">
        <v>16255.7</v>
      </c>
      <c r="E10" s="142">
        <v>4716.8999999999996</v>
      </c>
      <c r="F10" s="767">
        <v>2397.9</v>
      </c>
      <c r="G10" s="767">
        <v>2536.5</v>
      </c>
      <c r="H10" s="142">
        <v>6387.7</v>
      </c>
      <c r="I10" s="142">
        <v>28477.3</v>
      </c>
      <c r="J10" s="187">
        <v>24215</v>
      </c>
      <c r="K10" s="142">
        <v>13628.5</v>
      </c>
      <c r="L10" s="142">
        <v>1824.4</v>
      </c>
      <c r="M10" s="142">
        <v>42589.599999999999</v>
      </c>
      <c r="N10" s="142">
        <v>20977.200000000001</v>
      </c>
      <c r="O10" s="142">
        <v>3269.9</v>
      </c>
      <c r="P10" s="293">
        <v>24452.9</v>
      </c>
      <c r="T10" s="641"/>
    </row>
    <row r="11" spans="1:20" s="140" customFormat="1" ht="34.9" customHeight="1">
      <c r="A11" s="356"/>
      <c r="B11" s="141" t="s">
        <v>78</v>
      </c>
      <c r="C11" s="142">
        <v>61967.790999999997</v>
      </c>
      <c r="D11" s="142">
        <v>16905.937000000002</v>
      </c>
      <c r="E11" s="142">
        <v>4854.1310000000003</v>
      </c>
      <c r="F11" s="767">
        <v>2404.11</v>
      </c>
      <c r="G11" s="767">
        <v>2557.9989999999998</v>
      </c>
      <c r="H11" s="142">
        <v>6817.2790000000005</v>
      </c>
      <c r="I11" s="142">
        <v>28715.255000000001</v>
      </c>
      <c r="J11" s="187">
        <v>24644.386999999999</v>
      </c>
      <c r="K11" s="142">
        <v>14532.297</v>
      </c>
      <c r="L11" s="142">
        <v>1814.3019999999999</v>
      </c>
      <c r="M11" s="142">
        <v>42934.847999999998</v>
      </c>
      <c r="N11" s="142">
        <v>21002.940999999999</v>
      </c>
      <c r="O11" s="142">
        <v>3069.4090000000001</v>
      </c>
      <c r="P11" s="293">
        <v>25290.969000000001</v>
      </c>
    </row>
    <row r="12" spans="1:20" s="140" customFormat="1" ht="34.9" customHeight="1">
      <c r="A12" s="356"/>
      <c r="B12" s="141" t="s">
        <v>81</v>
      </c>
      <c r="C12" s="142">
        <v>63853.822</v>
      </c>
      <c r="D12" s="142">
        <v>17318.891</v>
      </c>
      <c r="E12" s="142">
        <v>4951.6000000000004</v>
      </c>
      <c r="F12" s="767">
        <v>2267.1</v>
      </c>
      <c r="G12" s="767">
        <v>2843.7959999999998</v>
      </c>
      <c r="H12" s="142">
        <v>6988.4759999999997</v>
      </c>
      <c r="I12" s="142">
        <v>28271.264999999999</v>
      </c>
      <c r="J12" s="187">
        <v>24512.907999999999</v>
      </c>
      <c r="K12" s="142">
        <v>16607.282999999999</v>
      </c>
      <c r="L12" s="142">
        <v>1656.383</v>
      </c>
      <c r="M12" s="142">
        <v>44152.582000000002</v>
      </c>
      <c r="N12" s="142">
        <v>23068.981</v>
      </c>
      <c r="O12" s="142">
        <v>3178.596</v>
      </c>
      <c r="P12" s="293">
        <v>22405.444</v>
      </c>
    </row>
    <row r="13" spans="1:20" s="140" customFormat="1" ht="34.9" customHeight="1">
      <c r="A13" s="356">
        <v>2018</v>
      </c>
      <c r="B13" s="141" t="s">
        <v>72</v>
      </c>
      <c r="C13" s="142">
        <v>64116.4</v>
      </c>
      <c r="D13" s="142">
        <v>17291.3</v>
      </c>
      <c r="E13" s="142">
        <v>4951.1000000000004</v>
      </c>
      <c r="F13" s="767">
        <v>2495.6999999999998</v>
      </c>
      <c r="G13" s="142">
        <v>2977.1</v>
      </c>
      <c r="H13" s="767">
        <v>6595.5</v>
      </c>
      <c r="I13" s="142">
        <v>28625.599999999999</v>
      </c>
      <c r="J13" s="187">
        <v>24346.5</v>
      </c>
      <c r="K13" s="142">
        <v>16022.5</v>
      </c>
      <c r="L13" s="142">
        <v>2177</v>
      </c>
      <c r="M13" s="142">
        <v>42954.5</v>
      </c>
      <c r="N13" s="142">
        <v>20721.900000000001</v>
      </c>
      <c r="O13" s="142">
        <v>3258.4</v>
      </c>
      <c r="P13" s="293">
        <v>23037.7</v>
      </c>
    </row>
    <row r="14" spans="1:20" s="140" customFormat="1" ht="34.9" customHeight="1">
      <c r="A14" s="356"/>
      <c r="B14" s="141" t="s">
        <v>75</v>
      </c>
      <c r="C14" s="142">
        <v>68032.115999999995</v>
      </c>
      <c r="D14" s="142">
        <v>18510.079000000002</v>
      </c>
      <c r="E14" s="142">
        <v>5366.7</v>
      </c>
      <c r="F14" s="767">
        <v>2552.4</v>
      </c>
      <c r="G14" s="142">
        <v>2969.529</v>
      </c>
      <c r="H14" s="767">
        <v>7300.9780000000001</v>
      </c>
      <c r="I14" s="142">
        <v>30741.267</v>
      </c>
      <c r="J14" s="187">
        <v>25884.338</v>
      </c>
      <c r="K14" s="142">
        <v>16844.271000000001</v>
      </c>
      <c r="L14" s="142">
        <v>1936.499</v>
      </c>
      <c r="M14" s="142">
        <v>46439.968999999997</v>
      </c>
      <c r="N14" s="142">
        <v>22276.885999999999</v>
      </c>
      <c r="O14" s="142">
        <v>3449.569</v>
      </c>
      <c r="P14" s="293">
        <v>22969.993999999999</v>
      </c>
    </row>
    <row r="15" spans="1:20" s="122" customFormat="1" ht="24.95" customHeight="1">
      <c r="A15" s="1963" t="s">
        <v>714</v>
      </c>
      <c r="B15" s="1963"/>
      <c r="C15" s="1963"/>
      <c r="D15" s="1963"/>
      <c r="E15" s="1963"/>
      <c r="F15" s="1963"/>
      <c r="G15" s="1963"/>
      <c r="H15" s="1963"/>
      <c r="I15" s="1963"/>
      <c r="J15" s="1963"/>
      <c r="K15" s="1963"/>
      <c r="L15" s="1963"/>
      <c r="M15" s="1963"/>
      <c r="N15" s="1963"/>
      <c r="O15" s="1963"/>
      <c r="P15" s="1963"/>
    </row>
    <row r="16" spans="1:20" s="122" customFormat="1" ht="14.1" customHeight="1">
      <c r="A16" s="1963" t="s">
        <v>312</v>
      </c>
      <c r="B16" s="1964"/>
      <c r="C16" s="1964"/>
      <c r="D16" s="1964"/>
      <c r="E16" s="1964"/>
      <c r="F16" s="1964"/>
      <c r="G16" s="1964"/>
      <c r="H16" s="1964"/>
      <c r="I16" s="1964"/>
      <c r="J16" s="1964"/>
      <c r="K16" s="1964"/>
      <c r="L16" s="1964"/>
      <c r="M16" s="1964"/>
      <c r="N16" s="1964"/>
      <c r="O16" s="1964"/>
      <c r="P16" s="1964"/>
    </row>
    <row r="17" spans="1:16" s="1401" customFormat="1" ht="15" customHeight="1">
      <c r="A17" s="1965" t="s">
        <v>525</v>
      </c>
      <c r="B17" s="1965"/>
      <c r="C17" s="1965"/>
      <c r="D17" s="1965"/>
      <c r="E17" s="1965"/>
      <c r="F17" s="1965"/>
      <c r="G17" s="1965"/>
      <c r="H17" s="1965"/>
      <c r="I17" s="1965"/>
      <c r="J17" s="1965"/>
      <c r="K17" s="1965"/>
      <c r="L17" s="1965"/>
      <c r="M17" s="1965"/>
      <c r="N17" s="1965"/>
      <c r="O17" s="1965"/>
      <c r="P17" s="1965"/>
    </row>
    <row r="22" spans="1:16">
      <c r="M22" s="88"/>
    </row>
  </sheetData>
  <mergeCells count="20">
    <mergeCell ref="A4:G4"/>
    <mergeCell ref="N1:P1"/>
    <mergeCell ref="A3:P3"/>
    <mergeCell ref="N2:P2"/>
    <mergeCell ref="A1:M1"/>
    <mergeCell ref="A2:H2"/>
    <mergeCell ref="A16:P16"/>
    <mergeCell ref="A17:P17"/>
    <mergeCell ref="A15:P15"/>
    <mergeCell ref="C8:P8"/>
    <mergeCell ref="A5:B8"/>
    <mergeCell ref="N6:N7"/>
    <mergeCell ref="L6:L7"/>
    <mergeCell ref="M6:M7"/>
    <mergeCell ref="P5:P7"/>
    <mergeCell ref="I6:I7"/>
    <mergeCell ref="K6:K7"/>
    <mergeCell ref="O6:O7"/>
    <mergeCell ref="C5:L5"/>
    <mergeCell ref="C6:C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topLeftCell="A7" zoomScaleNormal="100" workbookViewId="0">
      <selection activeCell="O21" sqref="O21"/>
    </sheetView>
  </sheetViews>
  <sheetFormatPr defaultRowHeight="14.25"/>
  <cols>
    <col min="1" max="1" width="31.625" style="4" customWidth="1"/>
    <col min="2" max="2" width="5.25" style="4" customWidth="1"/>
    <col min="3" max="8" width="9.125" style="4" customWidth="1"/>
    <col min="9" max="9" width="9.375" style="4" customWidth="1"/>
    <col min="10" max="12" width="9.125" style="4" customWidth="1"/>
  </cols>
  <sheetData>
    <row r="1" spans="1:13" ht="15" customHeight="1">
      <c r="A1" s="1642" t="s">
        <v>612</v>
      </c>
      <c r="B1" s="1642"/>
      <c r="C1" s="1642"/>
      <c r="D1" s="1642"/>
      <c r="E1" s="1642"/>
      <c r="F1" s="1642"/>
      <c r="G1" s="1642"/>
      <c r="H1" s="6"/>
      <c r="I1" s="6"/>
      <c r="L1" s="51"/>
      <c r="M1" s="51"/>
    </row>
    <row r="2" spans="1:13" s="571" customFormat="1" ht="15" customHeight="1">
      <c r="A2" s="871" t="s">
        <v>1061</v>
      </c>
      <c r="B2" s="523"/>
      <c r="C2" s="523"/>
      <c r="D2" s="523"/>
      <c r="E2" s="523"/>
      <c r="F2" s="523"/>
      <c r="G2" s="523"/>
      <c r="H2" s="6"/>
      <c r="I2" s="6"/>
      <c r="J2" s="1694" t="s">
        <v>32</v>
      </c>
      <c r="K2" s="1694"/>
      <c r="L2" s="51"/>
      <c r="M2" s="51"/>
    </row>
    <row r="3" spans="1:13" s="1339" customFormat="1" ht="15" customHeight="1">
      <c r="A3" s="1584" t="s">
        <v>1356</v>
      </c>
      <c r="B3" s="1402"/>
      <c r="C3" s="1402"/>
      <c r="D3" s="1402"/>
      <c r="E3" s="1402"/>
      <c r="F3" s="1402"/>
      <c r="G3" s="1402"/>
      <c r="H3" s="1402"/>
      <c r="I3" s="1402"/>
      <c r="J3" s="1619" t="s">
        <v>298</v>
      </c>
      <c r="K3" s="1876"/>
      <c r="L3" s="1403"/>
      <c r="M3" s="1403"/>
    </row>
    <row r="4" spans="1:13" s="1339" customFormat="1" ht="15" customHeight="1">
      <c r="A4" s="1584" t="s">
        <v>1060</v>
      </c>
      <c r="B4" s="1584"/>
      <c r="C4" s="1402"/>
      <c r="D4" s="1402"/>
      <c r="E4" s="1402"/>
      <c r="F4" s="1402"/>
      <c r="G4" s="1402"/>
      <c r="H4" s="1402"/>
      <c r="I4" s="1402"/>
      <c r="J4" s="1583"/>
      <c r="K4" s="1583"/>
      <c r="L4" s="1583"/>
      <c r="M4" s="1403"/>
    </row>
    <row r="5" spans="1:13" ht="12.75" customHeight="1">
      <c r="A5" s="1625" t="s">
        <v>1003</v>
      </c>
      <c r="B5" s="1968"/>
      <c r="C5" s="1664" t="s">
        <v>1357</v>
      </c>
      <c r="D5" s="1638"/>
      <c r="E5" s="1638"/>
      <c r="F5" s="1638"/>
      <c r="G5" s="1638"/>
      <c r="H5" s="1638"/>
      <c r="I5" s="1702"/>
      <c r="J5" s="1664" t="s">
        <v>1365</v>
      </c>
      <c r="K5" s="1638"/>
      <c r="L5" s="1638"/>
    </row>
    <row r="6" spans="1:13" ht="12.75" customHeight="1">
      <c r="A6" s="1737"/>
      <c r="B6" s="1969"/>
      <c r="C6" s="1665"/>
      <c r="D6" s="1626"/>
      <c r="E6" s="1626"/>
      <c r="F6" s="1626"/>
      <c r="G6" s="1626"/>
      <c r="H6" s="1626"/>
      <c r="I6" s="1703"/>
      <c r="J6" s="1665"/>
      <c r="K6" s="1626"/>
      <c r="L6" s="1626"/>
    </row>
    <row r="7" spans="1:13" ht="5.25" customHeight="1">
      <c r="A7" s="1970"/>
      <c r="B7" s="1969"/>
      <c r="C7" s="1665"/>
      <c r="D7" s="1626"/>
      <c r="E7" s="1626"/>
      <c r="F7" s="1626"/>
      <c r="G7" s="1626"/>
      <c r="H7" s="1626"/>
      <c r="I7" s="1703"/>
      <c r="J7" s="1665"/>
      <c r="K7" s="1626"/>
      <c r="L7" s="1626"/>
    </row>
    <row r="8" spans="1:13" ht="6" customHeight="1">
      <c r="A8" s="1970"/>
      <c r="B8" s="1969"/>
      <c r="C8" s="1666"/>
      <c r="D8" s="1631"/>
      <c r="E8" s="1631"/>
      <c r="F8" s="1631"/>
      <c r="G8" s="1631"/>
      <c r="H8" s="1631"/>
      <c r="I8" s="1704"/>
      <c r="J8" s="1666"/>
      <c r="K8" s="1631"/>
      <c r="L8" s="1631"/>
    </row>
    <row r="9" spans="1:13" ht="12.75" customHeight="1">
      <c r="A9" s="1970"/>
      <c r="B9" s="1969"/>
      <c r="C9" s="1644" t="s">
        <v>1358</v>
      </c>
      <c r="D9" s="733"/>
      <c r="E9" s="286"/>
      <c r="F9" s="748"/>
      <c r="G9" s="733"/>
      <c r="H9" s="286"/>
      <c r="I9" s="1643" t="s">
        <v>1364</v>
      </c>
      <c r="J9" s="1664" t="s">
        <v>1366</v>
      </c>
      <c r="K9" s="286"/>
      <c r="L9" s="286"/>
    </row>
    <row r="10" spans="1:13" ht="12.75" customHeight="1">
      <c r="A10" s="1970"/>
      <c r="B10" s="1969"/>
      <c r="C10" s="1644"/>
      <c r="D10" s="734"/>
      <c r="E10" s="757"/>
      <c r="F10" s="749"/>
      <c r="G10" s="734"/>
      <c r="H10" s="757"/>
      <c r="I10" s="1644"/>
      <c r="J10" s="1665"/>
      <c r="K10" s="758"/>
      <c r="L10" s="758"/>
    </row>
    <row r="11" spans="1:13" ht="12.75" customHeight="1">
      <c r="A11" s="1970"/>
      <c r="B11" s="1969"/>
      <c r="C11" s="1644"/>
      <c r="D11" s="1644" t="s">
        <v>1359</v>
      </c>
      <c r="E11" s="1643" t="s">
        <v>1360</v>
      </c>
      <c r="F11" s="1643" t="s">
        <v>1361</v>
      </c>
      <c r="G11" s="1665" t="s">
        <v>1362</v>
      </c>
      <c r="H11" s="1643" t="s">
        <v>1363</v>
      </c>
      <c r="I11" s="1703"/>
      <c r="J11" s="1644"/>
      <c r="K11" s="1644" t="s">
        <v>1367</v>
      </c>
      <c r="L11" s="1665" t="s">
        <v>1368</v>
      </c>
    </row>
    <row r="12" spans="1:13" ht="9.75" customHeight="1">
      <c r="A12" s="1970"/>
      <c r="B12" s="1969"/>
      <c r="C12" s="1644"/>
      <c r="D12" s="1644"/>
      <c r="E12" s="1644"/>
      <c r="F12" s="1644"/>
      <c r="G12" s="1665"/>
      <c r="H12" s="1644"/>
      <c r="I12" s="1703"/>
      <c r="J12" s="1644"/>
      <c r="K12" s="1644"/>
      <c r="L12" s="1665"/>
    </row>
    <row r="13" spans="1:13" ht="15" customHeight="1">
      <c r="A13" s="1970"/>
      <c r="B13" s="1969"/>
      <c r="C13" s="1644"/>
      <c r="D13" s="1644"/>
      <c r="E13" s="1644"/>
      <c r="F13" s="1644"/>
      <c r="G13" s="1665"/>
      <c r="H13" s="1644"/>
      <c r="I13" s="1703"/>
      <c r="J13" s="1644"/>
      <c r="K13" s="1644"/>
      <c r="L13" s="1665"/>
    </row>
    <row r="14" spans="1:13">
      <c r="A14" s="1970"/>
      <c r="B14" s="1969"/>
      <c r="C14" s="1644"/>
      <c r="D14" s="1644"/>
      <c r="E14" s="1644"/>
      <c r="F14" s="1644"/>
      <c r="G14" s="1665"/>
      <c r="H14" s="1644"/>
      <c r="I14" s="1703"/>
      <c r="J14" s="1644"/>
      <c r="K14" s="1644"/>
      <c r="L14" s="1665"/>
    </row>
    <row r="15" spans="1:13" ht="14.25" hidden="1" customHeight="1">
      <c r="A15" s="1970"/>
      <c r="B15" s="1969"/>
      <c r="C15" s="1644"/>
      <c r="D15" s="1644"/>
      <c r="E15" s="1644"/>
      <c r="F15" s="1644"/>
      <c r="G15" s="1665"/>
      <c r="H15" s="1644"/>
      <c r="I15" s="1703"/>
      <c r="J15" s="1644"/>
      <c r="K15" s="1644"/>
      <c r="L15" s="1665"/>
    </row>
    <row r="16" spans="1:13" ht="25.5" customHeight="1">
      <c r="A16" s="1970"/>
      <c r="B16" s="1969"/>
      <c r="C16" s="1644"/>
      <c r="D16" s="1644"/>
      <c r="E16" s="1644"/>
      <c r="F16" s="1644"/>
      <c r="G16" s="1665"/>
      <c r="H16" s="1644"/>
      <c r="I16" s="1703"/>
      <c r="J16" s="1644"/>
      <c r="K16" s="1644"/>
      <c r="L16" s="1665"/>
    </row>
    <row r="17" spans="1:12">
      <c r="A17" s="1970"/>
      <c r="B17" s="1969"/>
      <c r="C17" s="1644"/>
      <c r="D17" s="1644"/>
      <c r="E17" s="1644"/>
      <c r="F17" s="1644"/>
      <c r="G17" s="1665"/>
      <c r="H17" s="1644"/>
      <c r="I17" s="1703"/>
      <c r="J17" s="1644"/>
      <c r="K17" s="1644"/>
      <c r="L17" s="1665"/>
    </row>
    <row r="18" spans="1:12">
      <c r="A18" s="1970"/>
      <c r="B18" s="1969"/>
      <c r="C18" s="1644"/>
      <c r="D18" s="1644"/>
      <c r="E18" s="1644"/>
      <c r="F18" s="1644"/>
      <c r="G18" s="1665"/>
      <c r="H18" s="1644"/>
      <c r="I18" s="1703"/>
      <c r="J18" s="1644"/>
      <c r="K18" s="1645"/>
      <c r="L18" s="1666"/>
    </row>
    <row r="19" spans="1:12" ht="18" customHeight="1">
      <c r="A19" s="1971"/>
      <c r="B19" s="1972"/>
      <c r="C19" s="1973" t="s">
        <v>1963</v>
      </c>
      <c r="D19" s="1974"/>
      <c r="E19" s="1974"/>
      <c r="F19" s="1974"/>
      <c r="G19" s="1974"/>
      <c r="H19" s="1974"/>
      <c r="I19" s="1974"/>
      <c r="J19" s="1974"/>
      <c r="K19" s="1974"/>
      <c r="L19" s="1974"/>
    </row>
    <row r="20" spans="1:12" s="123" customFormat="1" ht="25.15" customHeight="1">
      <c r="A20" s="889" t="s">
        <v>443</v>
      </c>
      <c r="B20" s="890"/>
      <c r="C20" s="146">
        <v>68032.115999999995</v>
      </c>
      <c r="D20" s="146">
        <v>18510.079000000002</v>
      </c>
      <c r="E20" s="786">
        <v>2969.529</v>
      </c>
      <c r="F20" s="146">
        <v>7300.9780000000001</v>
      </c>
      <c r="G20" s="146">
        <v>30741.267</v>
      </c>
      <c r="H20" s="189">
        <v>25884.338</v>
      </c>
      <c r="I20" s="146">
        <v>16844.271000000001</v>
      </c>
      <c r="J20" s="146">
        <v>46439.968999999997</v>
      </c>
      <c r="K20" s="146">
        <v>9872.6849999999995</v>
      </c>
      <c r="L20" s="601">
        <v>22276.885999999999</v>
      </c>
    </row>
    <row r="21" spans="1:12" s="123" customFormat="1" ht="14.25" customHeight="1">
      <c r="A21" s="1404" t="s">
        <v>84</v>
      </c>
      <c r="B21" s="891"/>
      <c r="C21" s="1494"/>
      <c r="D21" s="1494"/>
      <c r="E21" s="1494"/>
      <c r="F21" s="1538"/>
      <c r="G21" s="1494"/>
      <c r="H21" s="1539"/>
      <c r="I21" s="1494"/>
      <c r="J21" s="1494"/>
      <c r="K21" s="1540"/>
      <c r="L21" s="1541"/>
    </row>
    <row r="22" spans="1:12" s="123" customFormat="1" ht="22.15" customHeight="1">
      <c r="A22" s="893" t="s">
        <v>181</v>
      </c>
      <c r="B22" s="894"/>
      <c r="C22" s="168"/>
      <c r="D22" s="169"/>
      <c r="E22" s="168"/>
      <c r="F22" s="169"/>
      <c r="G22" s="168"/>
      <c r="H22" s="169"/>
      <c r="I22" s="168"/>
      <c r="J22" s="169"/>
      <c r="K22" s="168"/>
      <c r="L22" s="602"/>
    </row>
    <row r="23" spans="1:12" s="123" customFormat="1" ht="14.25" customHeight="1">
      <c r="A23" s="1404" t="s">
        <v>182</v>
      </c>
      <c r="B23" s="895"/>
      <c r="C23" s="168"/>
      <c r="D23" s="169"/>
      <c r="E23" s="168"/>
      <c r="F23" s="169"/>
      <c r="G23" s="168"/>
      <c r="H23" s="834"/>
      <c r="I23" s="168"/>
      <c r="J23" s="169"/>
      <c r="K23" s="168"/>
      <c r="L23" s="602"/>
    </row>
    <row r="24" spans="1:12" s="123" customFormat="1" ht="25.15" customHeight="1">
      <c r="A24" s="896" t="s">
        <v>444</v>
      </c>
      <c r="B24" s="897"/>
      <c r="C24" s="168">
        <v>271.07900000000001</v>
      </c>
      <c r="D24" s="169">
        <v>26.890999999999998</v>
      </c>
      <c r="E24" s="168">
        <v>16.236000000000001</v>
      </c>
      <c r="F24" s="169">
        <v>0.19800000000000001</v>
      </c>
      <c r="G24" s="168">
        <v>149.72300000000001</v>
      </c>
      <c r="H24" s="187">
        <v>114.991</v>
      </c>
      <c r="I24" s="168">
        <v>88.844999999999999</v>
      </c>
      <c r="J24" s="187">
        <v>114.968</v>
      </c>
      <c r="K24" s="187">
        <v>22.315000000000001</v>
      </c>
      <c r="L24" s="528">
        <v>22.315000000000001</v>
      </c>
    </row>
    <row r="25" spans="1:12" s="123" customFormat="1" ht="14.25" customHeight="1">
      <c r="A25" s="1404" t="s">
        <v>183</v>
      </c>
      <c r="B25" s="894"/>
      <c r="C25" s="172"/>
      <c r="D25" s="172"/>
      <c r="E25" s="172"/>
      <c r="F25" s="168"/>
      <c r="G25" s="168"/>
      <c r="H25" s="168"/>
      <c r="I25" s="168"/>
      <c r="J25" s="168"/>
      <c r="K25" s="168"/>
      <c r="L25" s="833"/>
    </row>
    <row r="26" spans="1:12" s="123" customFormat="1" ht="22.15" customHeight="1">
      <c r="A26" s="896" t="s">
        <v>445</v>
      </c>
      <c r="B26" s="897"/>
      <c r="C26" s="168">
        <v>29780.238000000001</v>
      </c>
      <c r="D26" s="169">
        <v>9657.0820000000003</v>
      </c>
      <c r="E26" s="168">
        <v>2682.029</v>
      </c>
      <c r="F26" s="169">
        <v>473.28399999999999</v>
      </c>
      <c r="G26" s="168">
        <v>14643.607</v>
      </c>
      <c r="H26" s="187">
        <v>12150.32</v>
      </c>
      <c r="I26" s="168">
        <v>5082.1790000000001</v>
      </c>
      <c r="J26" s="187">
        <v>20614.274000000001</v>
      </c>
      <c r="K26" s="187">
        <v>4223.1409999999996</v>
      </c>
      <c r="L26" s="528">
        <v>9338.5380000000005</v>
      </c>
    </row>
    <row r="27" spans="1:12" s="123" customFormat="1" ht="14.25" customHeight="1">
      <c r="A27" s="1404" t="s">
        <v>184</v>
      </c>
      <c r="B27" s="894"/>
      <c r="C27" s="172"/>
      <c r="D27" s="172"/>
      <c r="E27" s="172"/>
      <c r="F27" s="172"/>
      <c r="G27" s="172"/>
      <c r="H27" s="172"/>
      <c r="I27" s="168"/>
      <c r="J27" s="168"/>
      <c r="K27" s="172"/>
      <c r="L27" s="834"/>
    </row>
    <row r="28" spans="1:12" s="123" customFormat="1" ht="25.15" customHeight="1">
      <c r="A28" s="893" t="s">
        <v>569</v>
      </c>
      <c r="B28" s="894"/>
      <c r="C28" s="168"/>
      <c r="D28" s="169"/>
      <c r="E28" s="168"/>
      <c r="F28" s="169"/>
      <c r="G28" s="168"/>
      <c r="H28" s="168"/>
      <c r="I28" s="172"/>
      <c r="J28" s="168"/>
      <c r="K28" s="168"/>
      <c r="L28" s="834"/>
    </row>
    <row r="29" spans="1:12" s="123" customFormat="1" ht="14.25" customHeight="1">
      <c r="A29" s="893" t="s">
        <v>613</v>
      </c>
      <c r="B29" s="897"/>
      <c r="C29" s="168">
        <v>4919.1499999999996</v>
      </c>
      <c r="D29" s="169">
        <v>476.95600000000002</v>
      </c>
      <c r="E29" s="168">
        <v>1.9430000000000001</v>
      </c>
      <c r="F29" s="169">
        <v>408.36700000000002</v>
      </c>
      <c r="G29" s="168">
        <v>2432.6750000000002</v>
      </c>
      <c r="H29" s="168">
        <v>2062.2919999999999</v>
      </c>
      <c r="I29" s="168">
        <v>1799.0329999999999</v>
      </c>
      <c r="J29" s="168">
        <v>2122.1840000000002</v>
      </c>
      <c r="K29" s="168">
        <v>20.292999999999999</v>
      </c>
      <c r="L29" s="833">
        <v>1213.9690000000001</v>
      </c>
    </row>
    <row r="30" spans="1:12" s="123" customFormat="1" ht="14.25" customHeight="1">
      <c r="A30" s="1404" t="s">
        <v>570</v>
      </c>
      <c r="B30" s="894"/>
      <c r="C30" s="172"/>
      <c r="D30" s="363"/>
      <c r="E30" s="172"/>
      <c r="F30" s="363"/>
      <c r="G30" s="172"/>
      <c r="H30" s="172"/>
      <c r="I30" s="172"/>
      <c r="J30" s="168"/>
      <c r="K30" s="172"/>
      <c r="L30" s="834"/>
    </row>
    <row r="31" spans="1:12" s="123" customFormat="1" ht="14.25" customHeight="1">
      <c r="A31" s="1404" t="s">
        <v>571</v>
      </c>
      <c r="B31" s="894"/>
      <c r="C31" s="172"/>
      <c r="D31" s="363"/>
      <c r="E31" s="172"/>
      <c r="F31" s="363"/>
      <c r="G31" s="172"/>
      <c r="H31" s="172"/>
      <c r="I31" s="172"/>
      <c r="J31" s="168"/>
      <c r="K31" s="172"/>
      <c r="L31" s="834"/>
    </row>
    <row r="32" spans="1:12" s="123" customFormat="1" ht="25.15" customHeight="1">
      <c r="A32" s="893" t="s">
        <v>299</v>
      </c>
      <c r="B32" s="894"/>
      <c r="C32" s="168"/>
      <c r="D32" s="169"/>
      <c r="E32" s="168"/>
      <c r="F32" s="169"/>
      <c r="G32" s="168"/>
      <c r="H32" s="187"/>
      <c r="I32" s="168"/>
      <c r="J32" s="187"/>
      <c r="K32" s="187"/>
      <c r="L32" s="528"/>
    </row>
    <row r="33" spans="1:13" s="123" customFormat="1" ht="14.25" customHeight="1">
      <c r="A33" s="896" t="s">
        <v>614</v>
      </c>
      <c r="B33" s="897"/>
      <c r="C33" s="168">
        <v>1017.087</v>
      </c>
      <c r="D33" s="169">
        <v>79.566000000000003</v>
      </c>
      <c r="E33" s="168">
        <v>14.265000000000001</v>
      </c>
      <c r="F33" s="169">
        <v>10.582000000000001</v>
      </c>
      <c r="G33" s="168">
        <v>403.14100000000002</v>
      </c>
      <c r="H33" s="187">
        <v>320.44799999999998</v>
      </c>
      <c r="I33" s="168">
        <v>487.291</v>
      </c>
      <c r="J33" s="187">
        <v>542.95899999999995</v>
      </c>
      <c r="K33" s="187">
        <v>139.85900000000001</v>
      </c>
      <c r="L33" s="528">
        <v>179.81399999999999</v>
      </c>
    </row>
    <row r="34" spans="1:13" s="123" customFormat="1" ht="14.25" customHeight="1">
      <c r="A34" s="1404" t="s">
        <v>300</v>
      </c>
      <c r="B34" s="894"/>
      <c r="C34" s="168"/>
      <c r="D34" s="172"/>
      <c r="E34" s="172"/>
      <c r="F34" s="172"/>
      <c r="G34" s="172"/>
      <c r="H34" s="172"/>
      <c r="I34" s="172"/>
      <c r="J34" s="172"/>
      <c r="K34" s="172"/>
      <c r="L34" s="833"/>
    </row>
    <row r="35" spans="1:13" s="123" customFormat="1" ht="14.25" customHeight="1">
      <c r="A35" s="1404" t="s">
        <v>301</v>
      </c>
      <c r="B35" s="895"/>
      <c r="C35" s="168"/>
      <c r="D35" s="169"/>
      <c r="E35" s="168"/>
      <c r="F35" s="169"/>
      <c r="G35" s="168"/>
      <c r="H35" s="169"/>
      <c r="I35" s="168"/>
      <c r="J35" s="169"/>
      <c r="K35" s="168"/>
      <c r="L35" s="602"/>
    </row>
    <row r="36" spans="1:13" s="123" customFormat="1" ht="30" customHeight="1">
      <c r="A36" s="1967" t="s">
        <v>733</v>
      </c>
      <c r="B36" s="1967"/>
      <c r="C36" s="1964"/>
      <c r="D36" s="1964"/>
      <c r="E36" s="1964"/>
      <c r="F36" s="1964"/>
      <c r="G36" s="1964"/>
      <c r="H36" s="1964"/>
      <c r="I36" s="1964"/>
      <c r="J36" s="1964"/>
      <c r="K36" s="1964"/>
      <c r="L36" s="1964"/>
      <c r="M36" s="1186"/>
    </row>
    <row r="37" spans="1:13" s="1405" customFormat="1" ht="24.75" customHeight="1">
      <c r="A37" s="1606" t="s">
        <v>552</v>
      </c>
      <c r="B37" s="1606"/>
      <c r="C37" s="1606"/>
      <c r="D37" s="1606"/>
      <c r="E37" s="1606"/>
      <c r="F37" s="1606"/>
      <c r="G37" s="1606"/>
      <c r="H37" s="1606"/>
      <c r="I37" s="1606"/>
      <c r="J37" s="1606"/>
      <c r="K37" s="1606"/>
      <c r="L37" s="1606"/>
    </row>
    <row r="38" spans="1:13">
      <c r="A38" s="121"/>
      <c r="B38" s="121"/>
    </row>
  </sheetData>
  <mergeCells count="19">
    <mergeCell ref="A1:G1"/>
    <mergeCell ref="K11:K18"/>
    <mergeCell ref="J3:K3"/>
    <mergeCell ref="C9:C18"/>
    <mergeCell ref="J2:K2"/>
    <mergeCell ref="D11:D18"/>
    <mergeCell ref="A5:B19"/>
    <mergeCell ref="H11:H18"/>
    <mergeCell ref="G11:G18"/>
    <mergeCell ref="C19:L19"/>
    <mergeCell ref="F11:F18"/>
    <mergeCell ref="C5:I8"/>
    <mergeCell ref="J5:L8"/>
    <mergeCell ref="A37:L37"/>
    <mergeCell ref="A36:L36"/>
    <mergeCell ref="I9:I18"/>
    <mergeCell ref="J9:J18"/>
    <mergeCell ref="E11:E18"/>
    <mergeCell ref="L11:L18"/>
  </mergeCells>
  <phoneticPr fontId="0" type="noConversion"/>
  <hyperlinks>
    <hyperlink ref="J2" location="'Spis tablic     List of tables'!A1" display="Powrót do spisu tablic"/>
    <hyperlink ref="H1:H3" location="'Spis tablic     List of tables'!A1" display="Powrót do spisu tablic"/>
    <hyperlink ref="J2:K2" location="'Spis tablic     List of tables'!A3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opLeftCell="A7" zoomScaleNormal="100" workbookViewId="0">
      <selection activeCell="N25" sqref="N25"/>
    </sheetView>
  </sheetViews>
  <sheetFormatPr defaultRowHeight="14.25"/>
  <cols>
    <col min="1" max="1" width="34.375" customWidth="1"/>
    <col min="2" max="2" width="5.75" style="487" customWidth="1"/>
    <col min="3" max="8" width="9.125" customWidth="1"/>
    <col min="9" max="9" width="9.375" customWidth="1"/>
    <col min="10" max="12" width="9.125" customWidth="1"/>
  </cols>
  <sheetData>
    <row r="1" spans="1:12">
      <c r="A1" s="1936" t="s">
        <v>615</v>
      </c>
      <c r="B1" s="1936"/>
      <c r="C1" s="1936"/>
      <c r="D1" s="1936"/>
      <c r="E1" s="1936"/>
      <c r="F1" s="1936"/>
      <c r="G1" s="1936"/>
      <c r="H1" s="1936"/>
      <c r="I1" s="6"/>
      <c r="L1" s="6"/>
    </row>
    <row r="2" spans="1:12" s="571" customFormat="1">
      <c r="A2" s="480" t="s">
        <v>1062</v>
      </c>
      <c r="B2" s="480"/>
      <c r="C2" s="480"/>
      <c r="D2" s="480"/>
      <c r="E2" s="480"/>
      <c r="F2" s="480"/>
      <c r="G2" s="480"/>
      <c r="H2" s="480"/>
      <c r="I2" s="6"/>
      <c r="J2" s="1694" t="s">
        <v>32</v>
      </c>
      <c r="K2" s="1694"/>
      <c r="L2" s="6"/>
    </row>
    <row r="3" spans="1:12" s="1339" customFormat="1">
      <c r="A3" s="1406" t="s">
        <v>1369</v>
      </c>
      <c r="B3" s="1342"/>
      <c r="C3" s="1342"/>
      <c r="D3" s="1342"/>
      <c r="E3" s="1342"/>
      <c r="F3" s="1342"/>
      <c r="G3" s="1342"/>
      <c r="H3" s="1342"/>
      <c r="I3" s="1402"/>
      <c r="J3" s="1583" t="s">
        <v>298</v>
      </c>
      <c r="K3" s="1597"/>
      <c r="L3" s="1402"/>
    </row>
    <row r="4" spans="1:12" s="1339" customFormat="1">
      <c r="A4" s="1584" t="s">
        <v>1060</v>
      </c>
      <c r="B4" s="1584"/>
      <c r="C4" s="1584"/>
      <c r="D4" s="1584"/>
      <c r="E4" s="1584"/>
      <c r="F4" s="1584"/>
      <c r="G4" s="1584"/>
      <c r="H4" s="1585"/>
      <c r="I4" s="1342"/>
    </row>
    <row r="5" spans="1:12" ht="14.25" customHeight="1">
      <c r="A5" s="1625" t="s">
        <v>1370</v>
      </c>
      <c r="B5" s="1977"/>
      <c r="C5" s="1638" t="s">
        <v>1371</v>
      </c>
      <c r="D5" s="1638"/>
      <c r="E5" s="1638"/>
      <c r="F5" s="1638"/>
      <c r="G5" s="1638"/>
      <c r="H5" s="1638"/>
      <c r="I5" s="1702"/>
      <c r="J5" s="1664" t="s">
        <v>1377</v>
      </c>
      <c r="K5" s="1638"/>
      <c r="L5" s="1638"/>
    </row>
    <row r="6" spans="1:12">
      <c r="A6" s="1978"/>
      <c r="B6" s="1979"/>
      <c r="C6" s="1626"/>
      <c r="D6" s="1626"/>
      <c r="E6" s="1626"/>
      <c r="F6" s="1626"/>
      <c r="G6" s="1626"/>
      <c r="H6" s="1626"/>
      <c r="I6" s="1703"/>
      <c r="J6" s="1665"/>
      <c r="K6" s="1626"/>
      <c r="L6" s="1626"/>
    </row>
    <row r="7" spans="1:12">
      <c r="A7" s="1978"/>
      <c r="B7" s="1979"/>
      <c r="C7" s="1626"/>
      <c r="D7" s="1626"/>
      <c r="E7" s="1626"/>
      <c r="F7" s="1626"/>
      <c r="G7" s="1626"/>
      <c r="H7" s="1626"/>
      <c r="I7" s="1703"/>
      <c r="J7" s="1665"/>
      <c r="K7" s="1626"/>
      <c r="L7" s="1626"/>
    </row>
    <row r="8" spans="1:12" ht="14.25" customHeight="1">
      <c r="A8" s="1978"/>
      <c r="B8" s="1979"/>
      <c r="C8" s="1631"/>
      <c r="D8" s="1631"/>
      <c r="E8" s="1631"/>
      <c r="F8" s="1631"/>
      <c r="G8" s="1631"/>
      <c r="H8" s="1631"/>
      <c r="I8" s="1704"/>
      <c r="J8" s="1666"/>
      <c r="K8" s="1631"/>
      <c r="L8" s="1631"/>
    </row>
    <row r="9" spans="1:12" ht="14.25" customHeight="1">
      <c r="A9" s="1978"/>
      <c r="B9" s="1979"/>
      <c r="C9" s="1703" t="s">
        <v>1358</v>
      </c>
      <c r="D9" s="733"/>
      <c r="E9" s="286"/>
      <c r="F9" s="748"/>
      <c r="G9" s="733"/>
      <c r="H9" s="286"/>
      <c r="I9" s="1643" t="s">
        <v>1376</v>
      </c>
      <c r="J9" s="1664" t="s">
        <v>1378</v>
      </c>
      <c r="K9" s="287"/>
      <c r="L9" s="286"/>
    </row>
    <row r="10" spans="1:12">
      <c r="A10" s="1978"/>
      <c r="B10" s="1979"/>
      <c r="C10" s="1703"/>
      <c r="D10" s="734"/>
      <c r="E10" s="757"/>
      <c r="F10" s="749"/>
      <c r="G10" s="734"/>
      <c r="H10" s="757"/>
      <c r="I10" s="1644"/>
      <c r="J10" s="1665"/>
      <c r="K10" s="758"/>
      <c r="L10" s="758"/>
    </row>
    <row r="11" spans="1:12" ht="14.25" customHeight="1">
      <c r="A11" s="1978"/>
      <c r="B11" s="1979"/>
      <c r="C11" s="1703"/>
      <c r="D11" s="1644" t="s">
        <v>1372</v>
      </c>
      <c r="E11" s="1643" t="s">
        <v>1373</v>
      </c>
      <c r="F11" s="1643" t="s">
        <v>1374</v>
      </c>
      <c r="G11" s="1665" t="s">
        <v>1362</v>
      </c>
      <c r="H11" s="1643" t="s">
        <v>1375</v>
      </c>
      <c r="I11" s="1703"/>
      <c r="J11" s="1644"/>
      <c r="K11" s="1644" t="s">
        <v>1379</v>
      </c>
      <c r="L11" s="1664" t="s">
        <v>1363</v>
      </c>
    </row>
    <row r="12" spans="1:12">
      <c r="A12" s="1978"/>
      <c r="B12" s="1979"/>
      <c r="C12" s="1703"/>
      <c r="D12" s="1644"/>
      <c r="E12" s="1644"/>
      <c r="F12" s="1644"/>
      <c r="G12" s="1665"/>
      <c r="H12" s="1644"/>
      <c r="I12" s="1703"/>
      <c r="J12" s="1644"/>
      <c r="K12" s="1644"/>
      <c r="L12" s="1665"/>
    </row>
    <row r="13" spans="1:12" ht="14.25" customHeight="1">
      <c r="A13" s="1978"/>
      <c r="B13" s="1979"/>
      <c r="C13" s="1703"/>
      <c r="D13" s="1644"/>
      <c r="E13" s="1644"/>
      <c r="F13" s="1644"/>
      <c r="G13" s="1665"/>
      <c r="H13" s="1644"/>
      <c r="I13" s="1703"/>
      <c r="J13" s="1644"/>
      <c r="K13" s="1644"/>
      <c r="L13" s="1665"/>
    </row>
    <row r="14" spans="1:12">
      <c r="A14" s="1978"/>
      <c r="B14" s="1979"/>
      <c r="C14" s="1703"/>
      <c r="D14" s="1644"/>
      <c r="E14" s="1644"/>
      <c r="F14" s="1644"/>
      <c r="G14" s="1665"/>
      <c r="H14" s="1644"/>
      <c r="I14" s="1703"/>
      <c r="J14" s="1644"/>
      <c r="K14" s="1644"/>
      <c r="L14" s="1665"/>
    </row>
    <row r="15" spans="1:12">
      <c r="A15" s="1978"/>
      <c r="B15" s="1979"/>
      <c r="C15" s="1703"/>
      <c r="D15" s="1644"/>
      <c r="E15" s="1644"/>
      <c r="F15" s="1644"/>
      <c r="G15" s="1665"/>
      <c r="H15" s="1644"/>
      <c r="I15" s="1703"/>
      <c r="J15" s="1644"/>
      <c r="K15" s="1644"/>
      <c r="L15" s="1665"/>
    </row>
    <row r="16" spans="1:12">
      <c r="A16" s="1978"/>
      <c r="B16" s="1979"/>
      <c r="C16" s="1703"/>
      <c r="D16" s="1644"/>
      <c r="E16" s="1644"/>
      <c r="F16" s="1644"/>
      <c r="G16" s="1665"/>
      <c r="H16" s="1644"/>
      <c r="I16" s="1703"/>
      <c r="J16" s="1644"/>
      <c r="K16" s="1644"/>
      <c r="L16" s="1665"/>
    </row>
    <row r="17" spans="1:12" ht="14.25" customHeight="1">
      <c r="A17" s="1978"/>
      <c r="B17" s="1979"/>
      <c r="C17" s="1703"/>
      <c r="D17" s="1644"/>
      <c r="E17" s="1644"/>
      <c r="F17" s="1644"/>
      <c r="G17" s="1665"/>
      <c r="H17" s="1644"/>
      <c r="I17" s="1703"/>
      <c r="J17" s="1644"/>
      <c r="K17" s="1644"/>
      <c r="L17" s="1665"/>
    </row>
    <row r="18" spans="1:12">
      <c r="A18" s="1978"/>
      <c r="B18" s="1979"/>
      <c r="C18" s="1703"/>
      <c r="D18" s="1644"/>
      <c r="E18" s="1644"/>
      <c r="F18" s="1644"/>
      <c r="G18" s="1665"/>
      <c r="H18" s="1644"/>
      <c r="I18" s="1703"/>
      <c r="J18" s="1644"/>
      <c r="K18" s="1645"/>
      <c r="L18" s="1666"/>
    </row>
    <row r="19" spans="1:12" ht="14.1" customHeight="1">
      <c r="A19" s="1980"/>
      <c r="B19" s="1981"/>
      <c r="C19" s="1974" t="s">
        <v>1964</v>
      </c>
      <c r="D19" s="1974"/>
      <c r="E19" s="1974"/>
      <c r="F19" s="1974"/>
      <c r="G19" s="1974"/>
      <c r="H19" s="1974"/>
      <c r="I19" s="1974"/>
      <c r="J19" s="1974"/>
      <c r="K19" s="1974"/>
      <c r="L19" s="1974"/>
    </row>
    <row r="20" spans="1:12" s="341" customFormat="1" ht="30" customHeight="1">
      <c r="A20" s="896" t="s">
        <v>446</v>
      </c>
      <c r="B20" s="1255"/>
      <c r="C20" s="168">
        <v>4566.4380000000001</v>
      </c>
      <c r="D20" s="169">
        <v>1237.693</v>
      </c>
      <c r="E20" s="168">
        <v>104.387</v>
      </c>
      <c r="F20" s="169">
        <v>176.392</v>
      </c>
      <c r="G20" s="168">
        <v>1986.011</v>
      </c>
      <c r="H20" s="187">
        <v>1551.7840000000001</v>
      </c>
      <c r="I20" s="168">
        <v>760.44399999999996</v>
      </c>
      <c r="J20" s="169">
        <v>2542.7820000000002</v>
      </c>
      <c r="K20" s="187">
        <v>519.22</v>
      </c>
      <c r="L20" s="528">
        <v>1188.2449999999999</v>
      </c>
    </row>
    <row r="21" spans="1:12" s="341" customFormat="1" ht="14.25" customHeight="1">
      <c r="A21" s="1404" t="s">
        <v>94</v>
      </c>
      <c r="B21" s="894"/>
      <c r="C21" s="172"/>
      <c r="D21" s="172"/>
      <c r="E21" s="172"/>
      <c r="F21" s="172"/>
      <c r="G21" s="172"/>
      <c r="H21" s="172"/>
      <c r="I21" s="168"/>
      <c r="J21" s="172"/>
      <c r="K21" s="168"/>
      <c r="L21" s="833"/>
    </row>
    <row r="22" spans="1:12" s="341" customFormat="1" ht="30" customHeight="1">
      <c r="A22" s="893" t="s">
        <v>616</v>
      </c>
      <c r="B22" s="894"/>
      <c r="C22" s="168">
        <v>19651.371999999999</v>
      </c>
      <c r="D22" s="168">
        <v>6605.6970000000001</v>
      </c>
      <c r="E22" s="168">
        <v>128.74199999999999</v>
      </c>
      <c r="F22" s="168">
        <v>6137.6059999999998</v>
      </c>
      <c r="G22" s="168">
        <v>6936.4279999999999</v>
      </c>
      <c r="H22" s="187">
        <v>6294.7280000000001</v>
      </c>
      <c r="I22" s="168">
        <v>5848.6</v>
      </c>
      <c r="J22" s="168">
        <v>16311.897000000001</v>
      </c>
      <c r="K22" s="187">
        <v>4150.4960000000001</v>
      </c>
      <c r="L22" s="368">
        <v>8739.34</v>
      </c>
    </row>
    <row r="23" spans="1:12" s="341" customFormat="1" ht="14.25" customHeight="1">
      <c r="A23" s="1404" t="s">
        <v>1380</v>
      </c>
      <c r="B23" s="894"/>
      <c r="C23" s="168"/>
      <c r="D23" s="168"/>
      <c r="E23" s="168"/>
      <c r="F23" s="172"/>
      <c r="G23" s="168"/>
      <c r="H23" s="168"/>
      <c r="I23" s="168"/>
      <c r="J23" s="168"/>
      <c r="K23" s="168"/>
      <c r="L23" s="833"/>
    </row>
    <row r="24" spans="1:12" s="341" customFormat="1" ht="30" customHeight="1">
      <c r="A24" s="896" t="s">
        <v>447</v>
      </c>
      <c r="B24" s="897"/>
      <c r="C24" s="168">
        <v>1440.1089999999999</v>
      </c>
      <c r="D24" s="168">
        <v>62.207000000000001</v>
      </c>
      <c r="E24" s="168" t="s">
        <v>666</v>
      </c>
      <c r="F24" s="168">
        <v>20.981999999999999</v>
      </c>
      <c r="G24" s="168">
        <v>816.702</v>
      </c>
      <c r="H24" s="187">
        <v>687.25599999999997</v>
      </c>
      <c r="I24" s="168">
        <v>517.47699999999998</v>
      </c>
      <c r="J24" s="168">
        <v>921.96699999999998</v>
      </c>
      <c r="K24" s="187">
        <v>136.679</v>
      </c>
      <c r="L24" s="368">
        <v>412.28399999999999</v>
      </c>
    </row>
    <row r="25" spans="1:12" s="341" customFormat="1" ht="14.25" customHeight="1">
      <c r="A25" s="1404" t="s">
        <v>95</v>
      </c>
      <c r="B25" s="894"/>
      <c r="C25" s="172"/>
      <c r="D25" s="168"/>
      <c r="E25" s="168"/>
      <c r="F25" s="172"/>
      <c r="G25" s="168"/>
      <c r="H25" s="168"/>
      <c r="I25" s="168"/>
      <c r="J25" s="168"/>
      <c r="K25" s="168"/>
      <c r="L25" s="833"/>
    </row>
    <row r="26" spans="1:12" s="341" customFormat="1" ht="30" customHeight="1">
      <c r="A26" s="896" t="s">
        <v>617</v>
      </c>
      <c r="B26" s="897"/>
      <c r="C26" s="168">
        <v>256.44600000000003</v>
      </c>
      <c r="D26" s="168">
        <v>12.683999999999999</v>
      </c>
      <c r="E26" s="168">
        <v>0.79400000000000004</v>
      </c>
      <c r="F26" s="168">
        <v>4.3769999999999998</v>
      </c>
      <c r="G26" s="168">
        <v>104.69</v>
      </c>
      <c r="H26" s="187">
        <v>74.977000000000004</v>
      </c>
      <c r="I26" s="168">
        <v>127.15300000000001</v>
      </c>
      <c r="J26" s="168">
        <v>271.24</v>
      </c>
      <c r="K26" s="187">
        <v>69.620999999999995</v>
      </c>
      <c r="L26" s="368">
        <v>85.591999999999999</v>
      </c>
    </row>
    <row r="27" spans="1:12" s="341" customFormat="1" ht="14.25" customHeight="1">
      <c r="A27" s="1404" t="s">
        <v>893</v>
      </c>
      <c r="B27" s="894"/>
      <c r="C27" s="172"/>
      <c r="D27" s="168"/>
      <c r="E27" s="172"/>
      <c r="F27" s="172"/>
      <c r="G27" s="172"/>
      <c r="H27" s="172"/>
      <c r="I27" s="172"/>
      <c r="J27" s="172"/>
      <c r="K27" s="172"/>
      <c r="L27" s="834"/>
    </row>
    <row r="28" spans="1:12" s="341" customFormat="1" ht="30" customHeight="1">
      <c r="A28" s="893" t="s">
        <v>448</v>
      </c>
      <c r="B28" s="894"/>
      <c r="C28" s="168">
        <v>1806.598</v>
      </c>
      <c r="D28" s="168">
        <v>188.11699999999999</v>
      </c>
      <c r="E28" s="168">
        <v>16.045000000000002</v>
      </c>
      <c r="F28" s="168">
        <v>42.631999999999998</v>
      </c>
      <c r="G28" s="168">
        <v>1120.8019999999999</v>
      </c>
      <c r="H28" s="187">
        <v>990.19600000000003</v>
      </c>
      <c r="I28" s="168">
        <v>385.05200000000002</v>
      </c>
      <c r="J28" s="168">
        <v>771.01800000000003</v>
      </c>
      <c r="K28" s="187">
        <v>172.29400000000001</v>
      </c>
      <c r="L28" s="368">
        <v>287.51900000000001</v>
      </c>
    </row>
    <row r="29" spans="1:12" s="341" customFormat="1" ht="14.25" customHeight="1">
      <c r="A29" s="1404" t="s">
        <v>185</v>
      </c>
      <c r="B29" s="894"/>
      <c r="C29" s="172"/>
      <c r="D29" s="172"/>
      <c r="E29" s="172"/>
      <c r="F29" s="168"/>
      <c r="G29" s="168"/>
      <c r="H29" s="168"/>
      <c r="I29" s="168"/>
      <c r="J29" s="168"/>
      <c r="K29" s="168"/>
      <c r="L29" s="833"/>
    </row>
    <row r="30" spans="1:12" s="341" customFormat="1" ht="30" customHeight="1">
      <c r="A30" s="896" t="s">
        <v>618</v>
      </c>
      <c r="B30" s="897"/>
      <c r="C30" s="168">
        <v>478.81099999999998</v>
      </c>
      <c r="D30" s="168">
        <v>12.407</v>
      </c>
      <c r="E30" s="168">
        <v>1.956</v>
      </c>
      <c r="F30" s="168">
        <v>0.39500000000000002</v>
      </c>
      <c r="G30" s="168">
        <v>106.554</v>
      </c>
      <c r="H30" s="187">
        <v>56.954999999999998</v>
      </c>
      <c r="I30" s="168">
        <v>324.58999999999997</v>
      </c>
      <c r="J30" s="168">
        <v>207.857</v>
      </c>
      <c r="K30" s="187">
        <v>78.144999999999996</v>
      </c>
      <c r="L30" s="368">
        <v>76.590999999999994</v>
      </c>
    </row>
    <row r="31" spans="1:12" s="341" customFormat="1" ht="14.25" customHeight="1">
      <c r="A31" s="1404" t="s">
        <v>98</v>
      </c>
      <c r="B31" s="894"/>
      <c r="C31" s="172"/>
      <c r="D31" s="172"/>
      <c r="E31" s="172"/>
      <c r="F31" s="172"/>
      <c r="G31" s="172"/>
      <c r="H31" s="168"/>
      <c r="I31" s="168"/>
      <c r="J31" s="168"/>
      <c r="K31" s="168"/>
      <c r="L31" s="833"/>
    </row>
    <row r="32" spans="1:12" s="123" customFormat="1" ht="30" customHeight="1">
      <c r="A32" s="1975" t="s">
        <v>715</v>
      </c>
      <c r="B32" s="1975"/>
      <c r="C32" s="1976"/>
      <c r="D32" s="1976"/>
      <c r="E32" s="1976"/>
      <c r="F32" s="1976"/>
      <c r="G32" s="1976"/>
      <c r="H32" s="1976"/>
      <c r="I32" s="1976"/>
      <c r="J32" s="1976"/>
      <c r="K32" s="1976"/>
      <c r="L32" s="1976"/>
    </row>
    <row r="33" spans="1:12" s="1405" customFormat="1" ht="24.75" customHeight="1">
      <c r="A33" s="1937" t="s">
        <v>551</v>
      </c>
      <c r="B33" s="1937"/>
      <c r="C33" s="1937"/>
      <c r="D33" s="1937"/>
      <c r="E33" s="1937"/>
      <c r="F33" s="1937"/>
      <c r="G33" s="1937"/>
      <c r="H33" s="1937"/>
      <c r="I33" s="1937"/>
      <c r="J33" s="1937"/>
      <c r="K33" s="1937"/>
      <c r="L33" s="1937"/>
    </row>
    <row r="34" spans="1:12">
      <c r="A34" s="1317"/>
      <c r="B34" s="1317"/>
      <c r="C34" s="1316"/>
      <c r="D34" s="1316"/>
      <c r="E34" s="1316"/>
      <c r="F34" s="1316"/>
      <c r="G34" s="1316"/>
      <c r="H34" s="1316"/>
      <c r="I34" s="1316"/>
      <c r="J34" s="1316"/>
      <c r="K34" s="1316"/>
      <c r="L34" s="1316"/>
    </row>
  </sheetData>
  <mergeCells count="18">
    <mergeCell ref="C5:I8"/>
    <mergeCell ref="J9:J18"/>
    <mergeCell ref="J2:K2"/>
    <mergeCell ref="H11:H18"/>
    <mergeCell ref="A1:H1"/>
    <mergeCell ref="I9:I18"/>
    <mergeCell ref="J5:L8"/>
    <mergeCell ref="K11:K18"/>
    <mergeCell ref="A5:B19"/>
    <mergeCell ref="L11:L18"/>
    <mergeCell ref="E11:E18"/>
    <mergeCell ref="F11:F18"/>
    <mergeCell ref="A33:L33"/>
    <mergeCell ref="C19:L19"/>
    <mergeCell ref="A32:L32"/>
    <mergeCell ref="G11:G18"/>
    <mergeCell ref="D11:D18"/>
    <mergeCell ref="C9:C18"/>
  </mergeCells>
  <phoneticPr fontId="0" type="noConversion"/>
  <hyperlinks>
    <hyperlink ref="J2" location="'Spis tablic     List of tables'!A1" display="Powrót do spisu tablic"/>
    <hyperlink ref="J2:K2" location="'Spis tablic     List of tables'!A3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80" zoomScaleNormal="80" workbookViewId="0">
      <selection activeCell="B28" sqref="B28:K28"/>
    </sheetView>
  </sheetViews>
  <sheetFormatPr defaultRowHeight="14.25"/>
  <cols>
    <col min="1" max="1" width="8.125" style="4" customWidth="1"/>
    <col min="2" max="2" width="10.625" style="4" customWidth="1"/>
    <col min="3" max="11" width="11.75" style="4" customWidth="1"/>
  </cols>
  <sheetData>
    <row r="1" spans="1:13" ht="15" customHeight="1">
      <c r="A1" s="1982" t="s">
        <v>51</v>
      </c>
      <c r="B1" s="1982"/>
      <c r="C1" s="900"/>
      <c r="D1" s="900"/>
      <c r="E1" s="900"/>
      <c r="F1" s="900"/>
      <c r="G1" s="900"/>
      <c r="H1" s="487"/>
      <c r="I1" s="487"/>
      <c r="J1" s="553" t="s">
        <v>32</v>
      </c>
      <c r="K1" s="600" t="s">
        <v>580</v>
      </c>
      <c r="L1" s="97"/>
      <c r="M1" s="51"/>
    </row>
    <row r="2" spans="1:13" ht="15" customHeight="1">
      <c r="A2" s="1983" t="s">
        <v>52</v>
      </c>
      <c r="B2" s="1983"/>
      <c r="C2" s="487"/>
      <c r="D2" s="487"/>
      <c r="E2" s="487"/>
      <c r="F2" s="487"/>
      <c r="G2" s="487"/>
      <c r="H2" s="487"/>
      <c r="I2" s="487"/>
      <c r="J2" s="1985" t="s">
        <v>298</v>
      </c>
      <c r="K2" s="1986"/>
      <c r="M2" s="40"/>
    </row>
    <row r="3" spans="1:13" ht="15">
      <c r="A3" s="1984" t="s">
        <v>619</v>
      </c>
      <c r="B3" s="1984"/>
      <c r="C3" s="1984"/>
      <c r="D3" s="1984"/>
      <c r="E3" s="1984"/>
      <c r="F3" s="1984"/>
      <c r="G3" s="1984"/>
      <c r="H3" s="1984"/>
      <c r="I3" s="1984"/>
      <c r="J3" s="1984"/>
      <c r="K3" s="1984"/>
    </row>
    <row r="4" spans="1:13" s="1339" customFormat="1">
      <c r="A4" s="1699" t="s">
        <v>53</v>
      </c>
      <c r="B4" s="1699"/>
      <c r="C4" s="1699"/>
      <c r="D4" s="1699"/>
      <c r="E4" s="1699"/>
      <c r="F4" s="1699"/>
      <c r="G4" s="1699"/>
      <c r="H4" s="1699"/>
      <c r="I4" s="1699"/>
      <c r="J4" s="1699"/>
      <c r="K4" s="1699"/>
    </row>
    <row r="5" spans="1:13" ht="14.25" customHeight="1">
      <c r="A5" s="1625" t="s">
        <v>1381</v>
      </c>
      <c r="B5" s="1628"/>
      <c r="C5" s="1621"/>
      <c r="D5" s="1625"/>
      <c r="E5" s="1625"/>
      <c r="F5" s="1625"/>
      <c r="G5" s="1625"/>
      <c r="H5" s="1625"/>
      <c r="I5" s="1625"/>
      <c r="J5" s="1625"/>
      <c r="K5" s="1625"/>
    </row>
    <row r="6" spans="1:13">
      <c r="A6" s="1626"/>
      <c r="B6" s="1629"/>
      <c r="C6" s="1622"/>
      <c r="D6" s="1626"/>
      <c r="E6" s="1626"/>
      <c r="F6" s="1626"/>
      <c r="G6" s="1626"/>
      <c r="H6" s="1626"/>
      <c r="I6" s="1626"/>
      <c r="J6" s="1626"/>
      <c r="K6" s="1626"/>
    </row>
    <row r="7" spans="1:13" ht="14.25" customHeight="1">
      <c r="A7" s="1626"/>
      <c r="B7" s="1629"/>
      <c r="C7" s="1634" t="s">
        <v>1382</v>
      </c>
      <c r="D7" s="1607" t="s">
        <v>1383</v>
      </c>
      <c r="E7" s="1643" t="s">
        <v>1384</v>
      </c>
      <c r="F7" s="1664" t="s">
        <v>1385</v>
      </c>
      <c r="G7" s="1643" t="s">
        <v>1386</v>
      </c>
      <c r="H7" s="1664" t="s">
        <v>1387</v>
      </c>
      <c r="I7" s="1643" t="s">
        <v>1388</v>
      </c>
      <c r="J7" s="1664" t="s">
        <v>1389</v>
      </c>
      <c r="K7" s="1664" t="s">
        <v>1390</v>
      </c>
    </row>
    <row r="8" spans="1:13">
      <c r="A8" s="1626"/>
      <c r="B8" s="1629"/>
      <c r="C8" s="1634"/>
      <c r="D8" s="1608"/>
      <c r="E8" s="1644"/>
      <c r="F8" s="1665"/>
      <c r="G8" s="1644"/>
      <c r="H8" s="1665"/>
      <c r="I8" s="1644"/>
      <c r="J8" s="1665"/>
      <c r="K8" s="1665"/>
    </row>
    <row r="9" spans="1:13">
      <c r="A9" s="1626"/>
      <c r="B9" s="1629"/>
      <c r="C9" s="1634"/>
      <c r="D9" s="1608"/>
      <c r="E9" s="1644"/>
      <c r="F9" s="1665"/>
      <c r="G9" s="1644"/>
      <c r="H9" s="1665"/>
      <c r="I9" s="1644"/>
      <c r="J9" s="1665"/>
      <c r="K9" s="1665"/>
    </row>
    <row r="10" spans="1:13">
      <c r="A10" s="1626"/>
      <c r="B10" s="1629"/>
      <c r="C10" s="1634"/>
      <c r="D10" s="1608"/>
      <c r="E10" s="1644"/>
      <c r="F10" s="1665"/>
      <c r="G10" s="1644"/>
      <c r="H10" s="1665"/>
      <c r="I10" s="1644"/>
      <c r="J10" s="1665"/>
      <c r="K10" s="1665"/>
    </row>
    <row r="11" spans="1:13">
      <c r="A11" s="1626"/>
      <c r="B11" s="1629"/>
      <c r="C11" s="1634"/>
      <c r="D11" s="1608"/>
      <c r="E11" s="1644"/>
      <c r="F11" s="1665"/>
      <c r="G11" s="1644"/>
      <c r="H11" s="1665"/>
      <c r="I11" s="1644"/>
      <c r="J11" s="1665"/>
      <c r="K11" s="1665"/>
    </row>
    <row r="12" spans="1:13">
      <c r="A12" s="1626"/>
      <c r="B12" s="1629"/>
      <c r="C12" s="1634"/>
      <c r="D12" s="1608"/>
      <c r="E12" s="1644"/>
      <c r="F12" s="1665"/>
      <c r="G12" s="1644"/>
      <c r="H12" s="1665"/>
      <c r="I12" s="1644"/>
      <c r="J12" s="1665"/>
      <c r="K12" s="1665"/>
    </row>
    <row r="13" spans="1:13">
      <c r="A13" s="1626"/>
      <c r="B13" s="1629"/>
      <c r="C13" s="1634"/>
      <c r="D13" s="1608"/>
      <c r="E13" s="1644"/>
      <c r="F13" s="1665"/>
      <c r="G13" s="1644"/>
      <c r="H13" s="1665"/>
      <c r="I13" s="1644"/>
      <c r="J13" s="1665"/>
      <c r="K13" s="1665"/>
    </row>
    <row r="14" spans="1:13">
      <c r="A14" s="1626"/>
      <c r="B14" s="1629"/>
      <c r="C14" s="1634"/>
      <c r="D14" s="1608"/>
      <c r="E14" s="1644"/>
      <c r="F14" s="1665"/>
      <c r="G14" s="1644"/>
      <c r="H14" s="1665"/>
      <c r="I14" s="1644"/>
      <c r="J14" s="1665"/>
      <c r="K14" s="1665"/>
    </row>
    <row r="15" spans="1:13" ht="46.5" customHeight="1">
      <c r="A15" s="1626"/>
      <c r="B15" s="1629"/>
      <c r="C15" s="1634"/>
      <c r="D15" s="1608"/>
      <c r="E15" s="1644"/>
      <c r="F15" s="1665"/>
      <c r="G15" s="1644"/>
      <c r="H15" s="1665"/>
      <c r="I15" s="1644"/>
      <c r="J15" s="1665"/>
      <c r="K15" s="1665"/>
    </row>
    <row r="16" spans="1:13" ht="38.25" customHeight="1">
      <c r="A16" s="744"/>
      <c r="B16" s="744"/>
      <c r="C16" s="1987" t="s">
        <v>1391</v>
      </c>
      <c r="D16" s="1987"/>
      <c r="E16" s="1987"/>
      <c r="F16" s="1987"/>
      <c r="G16" s="1987"/>
      <c r="H16" s="1987"/>
      <c r="I16" s="1987"/>
      <c r="J16" s="1987"/>
      <c r="K16" s="1987"/>
    </row>
    <row r="17" spans="1:11" s="22" customFormat="1" ht="15" customHeight="1">
      <c r="A17" s="760">
        <v>2016</v>
      </c>
      <c r="B17" s="772" t="s">
        <v>54</v>
      </c>
      <c r="C17" s="187">
        <v>99.6</v>
      </c>
      <c r="D17" s="187">
        <v>101.2</v>
      </c>
      <c r="E17" s="187">
        <v>101</v>
      </c>
      <c r="F17" s="187">
        <v>97.4</v>
      </c>
      <c r="G17" s="187">
        <v>99</v>
      </c>
      <c r="H17" s="187">
        <v>99.6</v>
      </c>
      <c r="I17" s="187">
        <v>95.6</v>
      </c>
      <c r="J17" s="187">
        <v>98.6</v>
      </c>
      <c r="K17" s="368">
        <v>99.5</v>
      </c>
    </row>
    <row r="18" spans="1:11" s="22" customFormat="1" ht="15" customHeight="1">
      <c r="A18" s="760">
        <v>2017</v>
      </c>
      <c r="B18" s="772" t="s">
        <v>54</v>
      </c>
      <c r="C18" s="187">
        <v>102.1</v>
      </c>
      <c r="D18" s="187">
        <v>103.8</v>
      </c>
      <c r="E18" s="187">
        <v>99.9</v>
      </c>
      <c r="F18" s="187">
        <v>96.8</v>
      </c>
      <c r="G18" s="187">
        <v>101.8</v>
      </c>
      <c r="H18" s="187">
        <v>102.3</v>
      </c>
      <c r="I18" s="187">
        <v>104.6</v>
      </c>
      <c r="J18" s="187">
        <v>101.7</v>
      </c>
      <c r="K18" s="368">
        <v>100.1</v>
      </c>
    </row>
    <row r="19" spans="1:11" s="22" customFormat="1" ht="10.15" customHeight="1">
      <c r="A19" s="760"/>
      <c r="B19" s="772"/>
      <c r="C19" s="187"/>
      <c r="D19" s="187"/>
      <c r="E19" s="187"/>
      <c r="F19" s="187"/>
      <c r="G19" s="187"/>
      <c r="H19" s="187"/>
      <c r="I19" s="187"/>
      <c r="J19" s="187"/>
      <c r="K19" s="368"/>
    </row>
    <row r="20" spans="1:11" s="22" customFormat="1" ht="14.85" customHeight="1">
      <c r="A20" s="760"/>
      <c r="B20" s="772"/>
      <c r="C20" s="187"/>
      <c r="D20" s="187"/>
      <c r="E20" s="187"/>
      <c r="F20" s="187"/>
      <c r="G20" s="187"/>
      <c r="H20" s="187"/>
      <c r="I20" s="187"/>
      <c r="J20" s="187"/>
      <c r="K20" s="368"/>
    </row>
    <row r="21" spans="1:11" s="22" customFormat="1" ht="14.85" customHeight="1">
      <c r="A21" s="760">
        <v>2016</v>
      </c>
      <c r="B21" s="772" t="s">
        <v>699</v>
      </c>
      <c r="C21" s="514">
        <v>100.3</v>
      </c>
      <c r="D21" s="187">
        <v>101.3</v>
      </c>
      <c r="E21" s="187">
        <v>100.3</v>
      </c>
      <c r="F21" s="187">
        <v>96.4</v>
      </c>
      <c r="G21" s="187">
        <v>99.4</v>
      </c>
      <c r="H21" s="187">
        <v>99.1</v>
      </c>
      <c r="I21" s="187">
        <v>102.2</v>
      </c>
      <c r="J21" s="187">
        <v>99.1</v>
      </c>
      <c r="K21" s="368">
        <v>99.2</v>
      </c>
    </row>
    <row r="22" spans="1:11" s="22" customFormat="1" ht="10.15" customHeight="1">
      <c r="A22" s="760"/>
      <c r="B22" s="772"/>
      <c r="C22" s="514"/>
      <c r="D22" s="187"/>
      <c r="E22" s="187"/>
      <c r="F22" s="187"/>
      <c r="G22" s="187"/>
      <c r="H22" s="187"/>
      <c r="I22" s="187"/>
      <c r="J22" s="187"/>
      <c r="K22" s="368"/>
    </row>
    <row r="23" spans="1:11" s="22" customFormat="1" ht="14.85" customHeight="1">
      <c r="A23" s="760">
        <v>2017</v>
      </c>
      <c r="B23" s="772" t="s">
        <v>669</v>
      </c>
      <c r="C23" s="514">
        <v>102</v>
      </c>
      <c r="D23" s="187">
        <v>103</v>
      </c>
      <c r="E23" s="187">
        <v>100.1</v>
      </c>
      <c r="F23" s="187">
        <v>96.6</v>
      </c>
      <c r="G23" s="187">
        <v>101</v>
      </c>
      <c r="H23" s="187">
        <v>102.1</v>
      </c>
      <c r="I23" s="187">
        <v>110.9</v>
      </c>
      <c r="J23" s="187">
        <v>99.8</v>
      </c>
      <c r="K23" s="368">
        <v>99.3</v>
      </c>
    </row>
    <row r="24" spans="1:11" s="22" customFormat="1" ht="14.85" customHeight="1">
      <c r="A24" s="760"/>
      <c r="B24" s="772" t="s">
        <v>700</v>
      </c>
      <c r="C24" s="514">
        <v>101.8</v>
      </c>
      <c r="D24" s="187">
        <v>102.7</v>
      </c>
      <c r="E24" s="187">
        <v>99.5</v>
      </c>
      <c r="F24" s="187">
        <v>96.5</v>
      </c>
      <c r="G24" s="767">
        <v>101.5</v>
      </c>
      <c r="H24" s="187">
        <v>101.9</v>
      </c>
      <c r="I24" s="187">
        <v>104.6</v>
      </c>
      <c r="J24" s="187">
        <v>102.6</v>
      </c>
      <c r="K24" s="528">
        <v>99.4</v>
      </c>
    </row>
    <row r="25" spans="1:11" s="22" customFormat="1" ht="14.85" customHeight="1">
      <c r="A25" s="760"/>
      <c r="B25" s="772" t="s">
        <v>701</v>
      </c>
      <c r="C25" s="514">
        <v>102</v>
      </c>
      <c r="D25" s="187">
        <v>104</v>
      </c>
      <c r="E25" s="187">
        <v>99.8</v>
      </c>
      <c r="F25" s="187">
        <v>96.9</v>
      </c>
      <c r="G25" s="767">
        <v>101.9</v>
      </c>
      <c r="H25" s="187">
        <v>102.6</v>
      </c>
      <c r="I25" s="187">
        <v>101.4</v>
      </c>
      <c r="J25" s="187">
        <v>102.3</v>
      </c>
      <c r="K25" s="528">
        <v>100.1</v>
      </c>
    </row>
    <row r="26" spans="1:11" s="22" customFormat="1" ht="14.85" customHeight="1">
      <c r="A26" s="760"/>
      <c r="B26" s="772" t="s">
        <v>699</v>
      </c>
      <c r="C26" s="514">
        <v>102.6</v>
      </c>
      <c r="D26" s="187">
        <v>105.5</v>
      </c>
      <c r="E26" s="187">
        <v>100</v>
      </c>
      <c r="F26" s="187">
        <v>97.4</v>
      </c>
      <c r="G26" s="767">
        <v>102.7</v>
      </c>
      <c r="H26" s="187">
        <v>102.5</v>
      </c>
      <c r="I26" s="187">
        <v>101.8</v>
      </c>
      <c r="J26" s="187">
        <v>102</v>
      </c>
      <c r="K26" s="368">
        <v>101.7</v>
      </c>
    </row>
    <row r="27" spans="1:11" s="22" customFormat="1" ht="14.85" customHeight="1">
      <c r="A27" s="760">
        <v>2018</v>
      </c>
      <c r="B27" s="772" t="s">
        <v>669</v>
      </c>
      <c r="C27" s="514">
        <v>102</v>
      </c>
      <c r="D27" s="187">
        <v>103.9</v>
      </c>
      <c r="E27" s="187">
        <v>100.6</v>
      </c>
      <c r="F27" s="187">
        <v>97.3</v>
      </c>
      <c r="G27" s="767">
        <v>102.3</v>
      </c>
      <c r="H27" s="187">
        <v>101.7</v>
      </c>
      <c r="I27" s="187">
        <v>99.2</v>
      </c>
      <c r="J27" s="187">
        <v>102.7</v>
      </c>
      <c r="K27" s="368">
        <v>101.9</v>
      </c>
    </row>
    <row r="28" spans="1:11" s="22" customFormat="1" ht="25.9" customHeight="1">
      <c r="A28" s="901"/>
      <c r="B28" s="1988" t="s">
        <v>1392</v>
      </c>
      <c r="C28" s="1988"/>
      <c r="D28" s="1988"/>
      <c r="E28" s="1988"/>
      <c r="F28" s="1988"/>
      <c r="G28" s="1988"/>
      <c r="H28" s="1988"/>
      <c r="I28" s="1988"/>
      <c r="J28" s="1988"/>
      <c r="K28" s="1988"/>
    </row>
    <row r="29" spans="1:11" ht="15" customHeight="1">
      <c r="A29" s="1333">
        <v>2016</v>
      </c>
      <c r="B29" s="902" t="s">
        <v>699</v>
      </c>
      <c r="C29" s="172">
        <v>100.7</v>
      </c>
      <c r="D29" s="172">
        <v>100.6</v>
      </c>
      <c r="E29" s="172">
        <v>99.9</v>
      </c>
      <c r="F29" s="172">
        <v>102.4</v>
      </c>
      <c r="G29" s="172">
        <v>100.3</v>
      </c>
      <c r="H29" s="172">
        <v>100.3</v>
      </c>
      <c r="I29" s="172">
        <v>103.1</v>
      </c>
      <c r="J29" s="172">
        <v>99.2</v>
      </c>
      <c r="K29" s="834">
        <v>99.5</v>
      </c>
    </row>
    <row r="30" spans="1:11" ht="10.15" customHeight="1">
      <c r="A30" s="480"/>
      <c r="B30" s="513"/>
      <c r="C30" s="513"/>
      <c r="D30" s="513"/>
      <c r="E30" s="513"/>
      <c r="F30" s="513"/>
      <c r="G30" s="513"/>
      <c r="H30" s="513"/>
      <c r="I30" s="513"/>
      <c r="J30" s="513"/>
      <c r="K30" s="480"/>
    </row>
    <row r="31" spans="1:11">
      <c r="A31" s="644">
        <v>2017</v>
      </c>
      <c r="B31" s="902" t="s">
        <v>669</v>
      </c>
      <c r="C31" s="172">
        <v>101.2</v>
      </c>
      <c r="D31" s="172">
        <v>103.2</v>
      </c>
      <c r="E31" s="172">
        <v>100.4</v>
      </c>
      <c r="F31" s="172">
        <v>95.9</v>
      </c>
      <c r="G31" s="172">
        <v>100.8</v>
      </c>
      <c r="H31" s="172">
        <v>101.3</v>
      </c>
      <c r="I31" s="172">
        <v>102.3</v>
      </c>
      <c r="J31" s="168">
        <v>101</v>
      </c>
      <c r="K31" s="834">
        <v>99.9</v>
      </c>
    </row>
    <row r="32" spans="1:11" s="604" customFormat="1">
      <c r="A32" s="644"/>
      <c r="B32" s="902" t="s">
        <v>716</v>
      </c>
      <c r="C32" s="172">
        <v>100.2</v>
      </c>
      <c r="D32" s="172">
        <v>100.4</v>
      </c>
      <c r="E32" s="172">
        <v>99.2</v>
      </c>
      <c r="F32" s="172">
        <v>102.8</v>
      </c>
      <c r="G32" s="685">
        <v>100.3</v>
      </c>
      <c r="H32" s="172">
        <v>100.3</v>
      </c>
      <c r="I32" s="172">
        <v>97.8</v>
      </c>
      <c r="J32" s="168">
        <v>100.8</v>
      </c>
      <c r="K32" s="834">
        <v>100.1</v>
      </c>
    </row>
    <row r="33" spans="1:11">
      <c r="A33" s="480"/>
      <c r="B33" s="902" t="s">
        <v>701</v>
      </c>
      <c r="C33" s="172">
        <v>99.9</v>
      </c>
      <c r="D33" s="172">
        <v>99.7</v>
      </c>
      <c r="E33" s="172">
        <v>100.4</v>
      </c>
      <c r="F33" s="172">
        <v>95.9</v>
      </c>
      <c r="G33" s="172">
        <v>100.5</v>
      </c>
      <c r="H33" s="172">
        <v>100.8</v>
      </c>
      <c r="I33" s="172">
        <v>98.2</v>
      </c>
      <c r="J33" s="172">
        <v>101.1</v>
      </c>
      <c r="K33" s="173">
        <v>100.3</v>
      </c>
    </row>
    <row r="34" spans="1:11" s="652" customFormat="1">
      <c r="A34" s="480"/>
      <c r="B34" s="902" t="s">
        <v>699</v>
      </c>
      <c r="C34" s="172">
        <v>101.3</v>
      </c>
      <c r="D34" s="172">
        <v>102.1</v>
      </c>
      <c r="E34" s="168">
        <v>100</v>
      </c>
      <c r="F34" s="172">
        <v>102.9</v>
      </c>
      <c r="G34" s="172">
        <v>101.1</v>
      </c>
      <c r="H34" s="172">
        <v>100.1</v>
      </c>
      <c r="I34" s="172">
        <v>103.6</v>
      </c>
      <c r="J34" s="172">
        <v>99.2</v>
      </c>
      <c r="K34" s="363">
        <v>101.3</v>
      </c>
    </row>
    <row r="35" spans="1:11" s="652" customFormat="1">
      <c r="A35" s="1333">
        <v>2018</v>
      </c>
      <c r="B35" s="902" t="s">
        <v>669</v>
      </c>
      <c r="C35" s="172">
        <v>100.6</v>
      </c>
      <c r="D35" s="172">
        <v>101.5</v>
      </c>
      <c r="E35" s="168">
        <v>101</v>
      </c>
      <c r="F35" s="168">
        <v>96</v>
      </c>
      <c r="G35" s="172">
        <v>100.5</v>
      </c>
      <c r="H35" s="172">
        <v>100.6</v>
      </c>
      <c r="I35" s="172">
        <v>99.8</v>
      </c>
      <c r="J35" s="172">
        <v>101.6</v>
      </c>
      <c r="K35" s="363">
        <v>100.2</v>
      </c>
    </row>
  </sheetData>
  <dataConsolidate/>
  <mergeCells count="18">
    <mergeCell ref="C16:K16"/>
    <mergeCell ref="B28:K28"/>
    <mergeCell ref="J7:J15"/>
    <mergeCell ref="C5:K6"/>
    <mergeCell ref="A5:B15"/>
    <mergeCell ref="C7:C15"/>
    <mergeCell ref="D7:D15"/>
    <mergeCell ref="E7:E15"/>
    <mergeCell ref="F7:F15"/>
    <mergeCell ref="G7:G15"/>
    <mergeCell ref="H7:H15"/>
    <mergeCell ref="I7:I15"/>
    <mergeCell ref="K7:K15"/>
    <mergeCell ref="A1:B1"/>
    <mergeCell ref="A2:B2"/>
    <mergeCell ref="A3:K3"/>
    <mergeCell ref="A4:K4"/>
    <mergeCell ref="J2:K2"/>
  </mergeCells>
  <phoneticPr fontId="0" type="noConversion"/>
  <hyperlinks>
    <hyperlink ref="J2" location="'Spis tablic     List of tables'!A1" display="Return to list tables"/>
    <hyperlink ref="K1:L1" location="'Spis tablic     List of tables'!A1" display="Powrót do spisu tablic"/>
    <hyperlink ref="J2:K2" location="'Spis tablic     List of tables'!A36" display="Return to list of tables"/>
    <hyperlink ref="K1" location="'Spis tablic     List of tables'!A36" display="'Spis tablic     List of tables'!A36"/>
    <hyperlink ref="J1"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topLeftCell="A7" zoomScaleNormal="100" workbookViewId="0">
      <selection activeCell="A12" sqref="A12"/>
    </sheetView>
  </sheetViews>
  <sheetFormatPr defaultRowHeight="12.75"/>
  <cols>
    <col min="1" max="1" width="43.5" style="23" customWidth="1"/>
    <col min="2" max="3" width="10.625" style="671" customWidth="1"/>
    <col min="4" max="5" width="10.625" style="23" customWidth="1"/>
    <col min="6" max="16384" width="9" style="23"/>
  </cols>
  <sheetData>
    <row r="1" spans="1:5" ht="14.85" customHeight="1">
      <c r="B1" s="1694" t="s">
        <v>32</v>
      </c>
      <c r="C1" s="1694"/>
    </row>
    <row r="2" spans="1:5" ht="14.85" customHeight="1">
      <c r="B2" s="1619" t="s">
        <v>298</v>
      </c>
      <c r="C2" s="1619"/>
    </row>
    <row r="3" spans="1:5" ht="14.85" customHeight="1">
      <c r="A3" s="668" t="s">
        <v>588</v>
      </c>
      <c r="B3" s="668"/>
      <c r="C3" s="668"/>
    </row>
    <row r="4" spans="1:5" s="1408" customFormat="1" ht="14.85" customHeight="1">
      <c r="A4" s="1407" t="s">
        <v>306</v>
      </c>
      <c r="B4" s="1407"/>
      <c r="C4" s="1407"/>
    </row>
    <row r="5" spans="1:5" ht="14.85" customHeight="1">
      <c r="A5" s="903"/>
      <c r="B5" s="1998">
        <v>2017</v>
      </c>
      <c r="C5" s="1999"/>
      <c r="D5" s="1998">
        <v>2018</v>
      </c>
      <c r="E5" s="1999"/>
    </row>
    <row r="6" spans="1:5" ht="14.85" customHeight="1">
      <c r="A6" s="904" t="s">
        <v>19</v>
      </c>
      <c r="B6" s="2000"/>
      <c r="C6" s="1737"/>
      <c r="D6" s="2000"/>
      <c r="E6" s="1737"/>
    </row>
    <row r="7" spans="1:5" ht="14.85" customHeight="1">
      <c r="A7" s="1409" t="s">
        <v>20</v>
      </c>
      <c r="B7" s="2001"/>
      <c r="C7" s="1739"/>
      <c r="D7" s="2001"/>
      <c r="E7" s="1739"/>
    </row>
    <row r="8" spans="1:5" ht="14.85" customHeight="1">
      <c r="A8" s="904" t="s">
        <v>620</v>
      </c>
      <c r="B8" s="1159" t="s">
        <v>879</v>
      </c>
      <c r="C8" s="1175" t="s">
        <v>186</v>
      </c>
      <c r="D8" s="1992" t="s">
        <v>879</v>
      </c>
      <c r="E8" s="1993"/>
    </row>
    <row r="9" spans="1:5" ht="14.85" customHeight="1">
      <c r="A9" s="1410" t="s">
        <v>988</v>
      </c>
      <c r="B9" s="1411" t="s">
        <v>878</v>
      </c>
      <c r="C9" s="1412" t="s">
        <v>187</v>
      </c>
      <c r="D9" s="1994" t="s">
        <v>878</v>
      </c>
      <c r="E9" s="1995"/>
    </row>
    <row r="10" spans="1:5" ht="14.85" customHeight="1">
      <c r="A10" s="905"/>
      <c r="B10" s="1989" t="s">
        <v>895</v>
      </c>
      <c r="C10" s="1990"/>
      <c r="D10" s="1991"/>
      <c r="E10" s="1318" t="s">
        <v>44</v>
      </c>
    </row>
    <row r="11" spans="1:5" ht="14.1" customHeight="1">
      <c r="A11" s="421" t="s">
        <v>717</v>
      </c>
      <c r="B11" s="1162">
        <v>3.7</v>
      </c>
      <c r="C11" s="912">
        <v>3.77</v>
      </c>
      <c r="D11" s="1211">
        <v>3.75</v>
      </c>
      <c r="E11" s="1212">
        <v>101.4</v>
      </c>
    </row>
    <row r="12" spans="1:5" ht="13.15" customHeight="1">
      <c r="A12" s="1413" t="s">
        <v>718</v>
      </c>
      <c r="B12" s="1163"/>
      <c r="C12" s="1176"/>
      <c r="D12" s="1213"/>
      <c r="E12" s="1212"/>
    </row>
    <row r="13" spans="1:5" ht="14.1" customHeight="1">
      <c r="A13" s="421" t="s">
        <v>719</v>
      </c>
      <c r="B13" s="1163">
        <v>0.45</v>
      </c>
      <c r="C13" s="150">
        <v>0.46</v>
      </c>
      <c r="D13" s="1213">
        <v>0.49</v>
      </c>
      <c r="E13" s="1212">
        <v>108.9</v>
      </c>
    </row>
    <row r="14" spans="1:5" ht="13.15" customHeight="1">
      <c r="A14" s="1413" t="s">
        <v>720</v>
      </c>
      <c r="B14" s="1163"/>
      <c r="C14" s="1200"/>
      <c r="D14" s="1214"/>
      <c r="E14" s="1215"/>
    </row>
    <row r="15" spans="1:5" ht="14.1" customHeight="1">
      <c r="A15" s="421" t="s">
        <v>721</v>
      </c>
      <c r="B15" s="1163">
        <v>2.25</v>
      </c>
      <c r="C15" s="150">
        <v>2.2999999999999998</v>
      </c>
      <c r="D15" s="1214">
        <v>2.34</v>
      </c>
      <c r="E15" s="1215">
        <v>104</v>
      </c>
    </row>
    <row r="16" spans="1:5" ht="13.15" customHeight="1">
      <c r="A16" s="1413" t="s">
        <v>722</v>
      </c>
      <c r="B16" s="1163"/>
      <c r="C16" s="1176"/>
      <c r="D16" s="1214"/>
      <c r="E16" s="1215"/>
    </row>
    <row r="17" spans="1:5" ht="14.1" customHeight="1">
      <c r="A17" s="421" t="s">
        <v>723</v>
      </c>
      <c r="B17" s="1163">
        <v>2.5099999999999998</v>
      </c>
      <c r="C17" s="150">
        <v>2.37</v>
      </c>
      <c r="D17" s="1214">
        <v>2.38</v>
      </c>
      <c r="E17" s="1215">
        <v>94.8</v>
      </c>
    </row>
    <row r="18" spans="1:5" ht="13.15" customHeight="1">
      <c r="A18" s="1413" t="s">
        <v>724</v>
      </c>
      <c r="B18" s="1163"/>
      <c r="C18" s="1176"/>
      <c r="D18" s="1214"/>
      <c r="E18" s="1215"/>
    </row>
    <row r="19" spans="1:5" ht="14.1" customHeight="1">
      <c r="A19" s="421" t="s">
        <v>725</v>
      </c>
      <c r="B19" s="1163">
        <v>2.77</v>
      </c>
      <c r="C19" s="150">
        <v>2.6</v>
      </c>
      <c r="D19" s="1214">
        <v>2.71</v>
      </c>
      <c r="E19" s="1215">
        <v>97.8</v>
      </c>
    </row>
    <row r="20" spans="1:5" ht="13.15" customHeight="1">
      <c r="A20" s="1413" t="s">
        <v>726</v>
      </c>
      <c r="B20" s="1163"/>
      <c r="C20" s="1176"/>
      <c r="D20" s="1214"/>
      <c r="E20" s="1215"/>
    </row>
    <row r="21" spans="1:5" ht="13.15" customHeight="1">
      <c r="A21" s="421" t="s">
        <v>727</v>
      </c>
      <c r="B21" s="1163"/>
      <c r="C21" s="1176"/>
      <c r="D21" s="1214"/>
      <c r="E21" s="1215"/>
    </row>
    <row r="22" spans="1:5" ht="13.15" customHeight="1">
      <c r="A22" s="1413" t="s">
        <v>734</v>
      </c>
      <c r="B22" s="1163"/>
      <c r="C22" s="1176"/>
      <c r="D22" s="1214"/>
      <c r="E22" s="1215"/>
    </row>
    <row r="23" spans="1:5" ht="14.1" customHeight="1">
      <c r="A23" s="907" t="s">
        <v>55</v>
      </c>
      <c r="B23" s="1163">
        <v>27.01</v>
      </c>
      <c r="C23" s="150">
        <v>27.37</v>
      </c>
      <c r="D23" s="1214">
        <v>27.16</v>
      </c>
      <c r="E23" s="1215">
        <v>100.6</v>
      </c>
    </row>
    <row r="24" spans="1:5" ht="13.15" customHeight="1">
      <c r="A24" s="1414" t="s">
        <v>23</v>
      </c>
      <c r="B24" s="1163"/>
      <c r="C24" s="1176"/>
      <c r="D24" s="1214"/>
      <c r="E24" s="1215"/>
    </row>
    <row r="25" spans="1:5" ht="14.1" customHeight="1">
      <c r="A25" s="908" t="s">
        <v>56</v>
      </c>
      <c r="B25" s="1163">
        <v>29.91</v>
      </c>
      <c r="C25" s="150">
        <v>29.46</v>
      </c>
      <c r="D25" s="1214">
        <v>29.52</v>
      </c>
      <c r="E25" s="1215">
        <v>98.7</v>
      </c>
    </row>
    <row r="26" spans="1:5" ht="13.15" customHeight="1">
      <c r="A26" s="1415" t="s">
        <v>57</v>
      </c>
      <c r="B26" s="1163"/>
      <c r="C26" s="1176"/>
      <c r="D26" s="1214"/>
      <c r="E26" s="1215"/>
    </row>
    <row r="27" spans="1:5" ht="14.1" customHeight="1">
      <c r="A27" s="556" t="s">
        <v>581</v>
      </c>
      <c r="B27" s="1163">
        <v>18.45</v>
      </c>
      <c r="C27" s="150">
        <v>17.45</v>
      </c>
      <c r="D27" s="1275">
        <v>17.07</v>
      </c>
      <c r="E27" s="1215">
        <v>92.5</v>
      </c>
    </row>
    <row r="28" spans="1:5" ht="13.15" customHeight="1">
      <c r="A28" s="1416" t="s">
        <v>582</v>
      </c>
      <c r="B28" s="1163"/>
      <c r="C28" s="1177"/>
      <c r="D28" s="1214"/>
      <c r="E28" s="1215"/>
    </row>
    <row r="29" spans="1:5" ht="14.1" customHeight="1">
      <c r="A29" s="909" t="s">
        <v>735</v>
      </c>
      <c r="B29" s="1163">
        <v>6.95</v>
      </c>
      <c r="C29" s="150">
        <v>7.08</v>
      </c>
      <c r="D29" s="1214">
        <v>7.55</v>
      </c>
      <c r="E29" s="1215">
        <v>108.6</v>
      </c>
    </row>
    <row r="30" spans="1:5" ht="13.15" customHeight="1">
      <c r="A30" s="1417" t="s">
        <v>736</v>
      </c>
      <c r="B30" s="1163"/>
      <c r="C30" s="1176"/>
      <c r="D30" s="1214"/>
      <c r="E30" s="1215"/>
    </row>
    <row r="31" spans="1:5" ht="14.1" customHeight="1">
      <c r="A31" s="909" t="s">
        <v>737</v>
      </c>
      <c r="B31" s="1163">
        <v>25.08</v>
      </c>
      <c r="C31" s="150">
        <v>26.68</v>
      </c>
      <c r="D31" s="1214">
        <v>26.66</v>
      </c>
      <c r="E31" s="1215">
        <v>106.3</v>
      </c>
    </row>
    <row r="32" spans="1:5" ht="13.15" customHeight="1">
      <c r="A32" s="1417" t="s">
        <v>738</v>
      </c>
      <c r="B32" s="1163"/>
      <c r="C32" s="1176"/>
      <c r="D32" s="1214"/>
      <c r="E32" s="1215"/>
    </row>
    <row r="33" spans="1:5" ht="13.15" customHeight="1">
      <c r="A33" s="909" t="s">
        <v>739</v>
      </c>
      <c r="B33" s="1163"/>
      <c r="C33" s="1176"/>
      <c r="D33" s="1214"/>
      <c r="E33" s="1215"/>
    </row>
    <row r="34" spans="1:5" ht="13.15" customHeight="1">
      <c r="A34" s="1417" t="s">
        <v>740</v>
      </c>
      <c r="B34" s="1164"/>
      <c r="C34" s="1178"/>
      <c r="D34" s="1214"/>
      <c r="E34" s="1215"/>
    </row>
    <row r="35" spans="1:5" ht="14.1" customHeight="1">
      <c r="A35" s="446" t="s">
        <v>449</v>
      </c>
      <c r="B35" s="1270">
        <v>30.16</v>
      </c>
      <c r="C35" s="1271">
        <v>31.41</v>
      </c>
      <c r="D35" s="1272">
        <v>31.06</v>
      </c>
      <c r="E35" s="1273">
        <v>103</v>
      </c>
    </row>
    <row r="36" spans="1:5" ht="13.15" customHeight="1">
      <c r="A36" s="1414" t="s">
        <v>367</v>
      </c>
      <c r="B36" s="1270"/>
      <c r="C36" s="1274"/>
      <c r="D36" s="1272"/>
      <c r="E36" s="1273"/>
    </row>
    <row r="37" spans="1:5" ht="14.1" customHeight="1">
      <c r="A37" s="446" t="s">
        <v>450</v>
      </c>
      <c r="B37" s="1270">
        <v>16.649999999999999</v>
      </c>
      <c r="C37" s="1271">
        <v>16.43</v>
      </c>
      <c r="D37" s="1272">
        <v>16.690000000000001</v>
      </c>
      <c r="E37" s="1273">
        <v>100.2</v>
      </c>
    </row>
    <row r="38" spans="1:5" ht="13.15" customHeight="1">
      <c r="A38" s="1414" t="s">
        <v>368</v>
      </c>
      <c r="B38" s="1164"/>
      <c r="C38" s="1178"/>
      <c r="D38" s="1214"/>
      <c r="E38" s="1215"/>
    </row>
    <row r="39" spans="1:5" ht="14.1" customHeight="1">
      <c r="A39" s="421" t="s">
        <v>741</v>
      </c>
      <c r="B39" s="1164">
        <v>23.93</v>
      </c>
      <c r="C39" s="375">
        <v>23.3</v>
      </c>
      <c r="D39" s="1214">
        <v>23.35</v>
      </c>
      <c r="E39" s="1215">
        <v>97.6</v>
      </c>
    </row>
    <row r="40" spans="1:5" ht="13.15" customHeight="1">
      <c r="A40" s="1413" t="s">
        <v>742</v>
      </c>
      <c r="B40" s="1164"/>
      <c r="C40" s="1178"/>
      <c r="D40" s="1214"/>
      <c r="E40" s="1215"/>
    </row>
    <row r="41" spans="1:5" ht="14.1" customHeight="1">
      <c r="A41" s="421" t="s">
        <v>743</v>
      </c>
      <c r="B41" s="1183" t="s">
        <v>17</v>
      </c>
      <c r="C41" s="1178">
        <v>13.79</v>
      </c>
      <c r="D41" s="1216" t="s">
        <v>17</v>
      </c>
      <c r="E41" s="1215" t="s">
        <v>16</v>
      </c>
    </row>
    <row r="42" spans="1:5" ht="13.15" customHeight="1">
      <c r="A42" s="1413" t="s">
        <v>744</v>
      </c>
      <c r="B42" s="1164"/>
      <c r="C42" s="1178"/>
      <c r="D42" s="1214"/>
      <c r="E42" s="1215"/>
    </row>
    <row r="43" spans="1:5" ht="13.15" customHeight="1">
      <c r="A43" s="421" t="s">
        <v>745</v>
      </c>
      <c r="B43" s="1163"/>
      <c r="C43" s="1176"/>
      <c r="D43" s="1214"/>
      <c r="E43" s="1215"/>
    </row>
    <row r="44" spans="1:5" ht="13.15" customHeight="1">
      <c r="A44" s="1413" t="s">
        <v>746</v>
      </c>
      <c r="B44" s="1163"/>
      <c r="C44" s="1176"/>
      <c r="D44" s="1214"/>
      <c r="E44" s="1215"/>
    </row>
    <row r="45" spans="1:5" ht="14.1" customHeight="1">
      <c r="A45" s="907" t="s">
        <v>747</v>
      </c>
      <c r="B45" s="1163">
        <v>2.66</v>
      </c>
      <c r="C45" s="150">
        <v>2.69</v>
      </c>
      <c r="D45" s="1214">
        <v>2.69</v>
      </c>
      <c r="E45" s="1215">
        <v>101.1</v>
      </c>
    </row>
    <row r="46" spans="1:5" ht="13.15" customHeight="1">
      <c r="A46" s="1418" t="s">
        <v>748</v>
      </c>
      <c r="B46" s="1163"/>
      <c r="C46" s="1176"/>
      <c r="D46" s="1214"/>
      <c r="E46" s="1215"/>
    </row>
    <row r="47" spans="1:5" ht="14.1" customHeight="1">
      <c r="A47" s="907" t="s">
        <v>749</v>
      </c>
      <c r="B47" s="1163">
        <v>2.5299999999999998</v>
      </c>
      <c r="C47" s="150">
        <v>2.67</v>
      </c>
      <c r="D47" s="1275">
        <v>2.6</v>
      </c>
      <c r="E47" s="1215">
        <v>102.8</v>
      </c>
    </row>
    <row r="48" spans="1:5" ht="13.15" customHeight="1">
      <c r="A48" s="1418" t="s">
        <v>750</v>
      </c>
      <c r="B48" s="1163"/>
      <c r="C48" s="1176"/>
      <c r="D48" s="1214"/>
      <c r="E48" s="1215"/>
    </row>
    <row r="49" spans="1:5" ht="13.15" customHeight="1">
      <c r="A49" s="421" t="s">
        <v>751</v>
      </c>
      <c r="B49" s="1163"/>
      <c r="C49" s="1176"/>
      <c r="D49" s="1214"/>
      <c r="E49" s="1215"/>
    </row>
    <row r="50" spans="1:5" ht="13.15" customHeight="1">
      <c r="A50" s="1413" t="s">
        <v>752</v>
      </c>
      <c r="B50" s="1163"/>
      <c r="C50" s="1176"/>
      <c r="D50" s="1214"/>
      <c r="E50" s="1215"/>
    </row>
    <row r="51" spans="1:5" ht="13.5" customHeight="1">
      <c r="A51" s="556" t="s">
        <v>58</v>
      </c>
      <c r="B51" s="1163">
        <v>13.34</v>
      </c>
      <c r="C51" s="150">
        <v>13.41</v>
      </c>
      <c r="D51" s="1214">
        <v>13.44</v>
      </c>
      <c r="E51" s="1215">
        <v>100.7</v>
      </c>
    </row>
    <row r="52" spans="1:5" ht="13.15" customHeight="1">
      <c r="A52" s="1416" t="s">
        <v>59</v>
      </c>
      <c r="B52" s="1163"/>
      <c r="C52" s="1176"/>
      <c r="D52" s="1214"/>
      <c r="E52" s="1215"/>
    </row>
    <row r="53" spans="1:5" ht="14.1" customHeight="1">
      <c r="A53" s="447" t="s">
        <v>451</v>
      </c>
      <c r="B53" s="1163">
        <v>21.08</v>
      </c>
      <c r="C53" s="1179">
        <v>22.52</v>
      </c>
      <c r="D53" s="1214">
        <v>20.32</v>
      </c>
      <c r="E53" s="1215">
        <v>96.4</v>
      </c>
    </row>
    <row r="54" spans="1:5" ht="13.15" customHeight="1">
      <c r="A54" s="1416" t="s">
        <v>366</v>
      </c>
      <c r="B54" s="1163"/>
      <c r="C54" s="1176"/>
      <c r="D54" s="1214"/>
      <c r="E54" s="1215"/>
    </row>
    <row r="55" spans="1:5" ht="13.5" customHeight="1">
      <c r="A55" s="421" t="s">
        <v>753</v>
      </c>
      <c r="B55" s="1163">
        <v>1.72</v>
      </c>
      <c r="C55" s="150">
        <v>1.84</v>
      </c>
      <c r="D55" s="1214">
        <v>1.85</v>
      </c>
      <c r="E55" s="1215">
        <v>107.6</v>
      </c>
    </row>
    <row r="56" spans="1:5" ht="13.15" customHeight="1">
      <c r="A56" s="1413" t="s">
        <v>754</v>
      </c>
      <c r="B56" s="1163"/>
      <c r="C56" s="1176"/>
      <c r="D56" s="1214"/>
      <c r="E56" s="1215"/>
    </row>
    <row r="57" spans="1:5" ht="14.1" customHeight="1">
      <c r="A57" s="421" t="s">
        <v>755</v>
      </c>
      <c r="B57" s="1163">
        <v>0.48</v>
      </c>
      <c r="C57" s="150">
        <v>0.76</v>
      </c>
      <c r="D57" s="1214">
        <v>0.62</v>
      </c>
      <c r="E57" s="1215">
        <v>129.19999999999999</v>
      </c>
    </row>
    <row r="58" spans="1:5" ht="13.15" customHeight="1">
      <c r="A58" s="1413" t="s">
        <v>756</v>
      </c>
      <c r="B58" s="1163"/>
      <c r="C58" s="1176"/>
      <c r="D58" s="1214"/>
      <c r="E58" s="1215"/>
    </row>
    <row r="59" spans="1:5" ht="14.1" customHeight="1">
      <c r="A59" s="421" t="s">
        <v>757</v>
      </c>
      <c r="B59" s="1163">
        <v>5.04</v>
      </c>
      <c r="C59" s="150">
        <v>6.55</v>
      </c>
      <c r="D59" s="1275">
        <v>6.51</v>
      </c>
      <c r="E59" s="1215">
        <v>129.19999999999999</v>
      </c>
    </row>
    <row r="60" spans="1:5" ht="13.15" customHeight="1">
      <c r="A60" s="1419" t="s">
        <v>758</v>
      </c>
      <c r="B60" s="1163"/>
      <c r="C60" s="1176"/>
      <c r="D60" s="1201"/>
      <c r="E60" s="1202"/>
    </row>
    <row r="61" spans="1:5" ht="25.15" customHeight="1">
      <c r="A61" s="1996"/>
      <c r="B61" s="1997"/>
      <c r="C61" s="1997"/>
    </row>
    <row r="62" spans="1:5" ht="14.1" customHeight="1">
      <c r="A62" s="1208"/>
      <c r="B62" s="1209"/>
      <c r="C62" s="1209"/>
    </row>
    <row r="63" spans="1:5" ht="12" customHeight="1">
      <c r="A63" s="561"/>
    </row>
  </sheetData>
  <mergeCells count="8">
    <mergeCell ref="B10:D10"/>
    <mergeCell ref="D8:E8"/>
    <mergeCell ref="D9:E9"/>
    <mergeCell ref="A61:C61"/>
    <mergeCell ref="B1:C1"/>
    <mergeCell ref="B5:C7"/>
    <mergeCell ref="B2:C2"/>
    <mergeCell ref="D5:E7"/>
  </mergeCells>
  <phoneticPr fontId="0" type="noConversion"/>
  <hyperlinks>
    <hyperlink ref="B1" location="'Spis tablic     List of tables'!A1" display="Powrót do spisu tablic"/>
    <hyperlink ref="B1:C1" location="'Spis tablic     List of tables'!A37" display="Powrót do spisu tablic"/>
    <hyperlink ref="B2" location="'Spis tablic     List of tables'!A1" display="Powrót do spisu tablic"/>
    <hyperlink ref="B2:C2" location="'Spis tablic     List of tables'!A40"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topLeftCell="A28" zoomScaleNormal="100" workbookViewId="0">
      <selection activeCell="A57" sqref="A57"/>
    </sheetView>
  </sheetViews>
  <sheetFormatPr defaultRowHeight="14.25"/>
  <cols>
    <col min="1" max="1" width="44.875" style="13" customWidth="1"/>
    <col min="2" max="3" width="10.625" style="673" customWidth="1"/>
    <col min="4" max="4" width="10.125" style="1266" customWidth="1"/>
    <col min="5" max="16384" width="9" style="13"/>
  </cols>
  <sheetData>
    <row r="1" spans="1:5">
      <c r="C1" s="1694" t="s">
        <v>32</v>
      </c>
      <c r="D1" s="1694"/>
    </row>
    <row r="2" spans="1:5" ht="14.1" customHeight="1">
      <c r="B2" s="1312"/>
      <c r="C2" s="1619" t="s">
        <v>298</v>
      </c>
      <c r="D2" s="1619"/>
    </row>
    <row r="3" spans="1:5" s="669" customFormat="1" ht="14.1" customHeight="1">
      <c r="A3" s="668" t="s">
        <v>589</v>
      </c>
      <c r="B3" s="672"/>
      <c r="C3" s="672"/>
      <c r="D3" s="1276"/>
    </row>
    <row r="4" spans="1:5" s="1421" customFormat="1" ht="14.1" customHeight="1">
      <c r="A4" s="1420" t="s">
        <v>659</v>
      </c>
      <c r="B4" s="1420"/>
      <c r="C4" s="1420"/>
    </row>
    <row r="5" spans="1:5" ht="14.1" customHeight="1">
      <c r="A5" s="910"/>
      <c r="B5" s="1998">
        <v>2017</v>
      </c>
      <c r="C5" s="1999"/>
      <c r="D5" s="1998">
        <v>2018</v>
      </c>
      <c r="E5" s="1999"/>
    </row>
    <row r="6" spans="1:5" ht="14.1" customHeight="1">
      <c r="A6" s="904" t="s">
        <v>19</v>
      </c>
      <c r="B6" s="2000"/>
      <c r="C6" s="1737"/>
      <c r="D6" s="2000"/>
      <c r="E6" s="1737"/>
    </row>
    <row r="7" spans="1:5" ht="14.1" customHeight="1">
      <c r="A7" s="1409" t="s">
        <v>20</v>
      </c>
      <c r="B7" s="2001"/>
      <c r="C7" s="1739"/>
      <c r="D7" s="2001"/>
      <c r="E7" s="1739"/>
    </row>
    <row r="8" spans="1:5" ht="14.1" customHeight="1">
      <c r="A8" s="904" t="s">
        <v>620</v>
      </c>
      <c r="B8" s="738" t="s">
        <v>879</v>
      </c>
      <c r="C8" s="1175" t="s">
        <v>186</v>
      </c>
      <c r="D8" s="1625" t="s">
        <v>879</v>
      </c>
      <c r="E8" s="1625"/>
    </row>
    <row r="9" spans="1:5" ht="14.1" customHeight="1">
      <c r="A9" s="1410" t="s">
        <v>894</v>
      </c>
      <c r="B9" s="1422" t="s">
        <v>878</v>
      </c>
      <c r="C9" s="1412" t="s">
        <v>187</v>
      </c>
      <c r="D9" s="2003" t="s">
        <v>878</v>
      </c>
      <c r="E9" s="2003"/>
    </row>
    <row r="10" spans="1:5" ht="14.1" customHeight="1">
      <c r="A10" s="911"/>
      <c r="B10" s="1989" t="s">
        <v>896</v>
      </c>
      <c r="C10" s="1990"/>
      <c r="D10" s="1990"/>
      <c r="E10" s="1319" t="s">
        <v>44</v>
      </c>
    </row>
    <row r="11" spans="1:5" ht="14.1" customHeight="1">
      <c r="A11" s="421" t="s">
        <v>764</v>
      </c>
      <c r="B11" s="912">
        <v>4.34</v>
      </c>
      <c r="C11" s="912">
        <v>4.04</v>
      </c>
      <c r="D11" s="1277">
        <v>3.76</v>
      </c>
      <c r="E11" s="1210">
        <v>86.6</v>
      </c>
    </row>
    <row r="12" spans="1:5" ht="14.1" customHeight="1">
      <c r="A12" s="1413" t="s">
        <v>765</v>
      </c>
      <c r="B12" s="150"/>
      <c r="C12" s="1176"/>
      <c r="D12" s="1179"/>
      <c r="E12" s="1210"/>
    </row>
    <row r="13" spans="1:5" ht="14.1" customHeight="1">
      <c r="A13" s="421" t="s">
        <v>766</v>
      </c>
      <c r="B13" s="150">
        <v>6.28</v>
      </c>
      <c r="C13" s="150">
        <v>6.24</v>
      </c>
      <c r="D13" s="1179">
        <v>6.41</v>
      </c>
      <c r="E13" s="1210">
        <v>102.1</v>
      </c>
    </row>
    <row r="14" spans="1:5" ht="14.1" customHeight="1">
      <c r="A14" s="1413" t="s">
        <v>767</v>
      </c>
      <c r="B14" s="150"/>
      <c r="C14" s="1176"/>
      <c r="D14" s="1179"/>
      <c r="E14" s="1210"/>
    </row>
    <row r="15" spans="1:5" ht="14.1" customHeight="1">
      <c r="A15" s="421" t="s">
        <v>768</v>
      </c>
      <c r="B15" s="150">
        <v>9.2799999999999994</v>
      </c>
      <c r="C15" s="150">
        <v>7.19</v>
      </c>
      <c r="D15" s="1179">
        <v>11.81</v>
      </c>
      <c r="E15" s="1210">
        <v>127.3</v>
      </c>
    </row>
    <row r="16" spans="1:5" ht="14.1" customHeight="1">
      <c r="A16" s="1413" t="s">
        <v>769</v>
      </c>
      <c r="B16" s="375"/>
      <c r="C16" s="1178"/>
      <c r="D16" s="1179"/>
      <c r="E16" s="1210"/>
    </row>
    <row r="17" spans="1:5" ht="14.1" customHeight="1">
      <c r="A17" s="421" t="s">
        <v>770</v>
      </c>
      <c r="B17" s="375">
        <v>3.15</v>
      </c>
      <c r="C17" s="375">
        <v>3.46</v>
      </c>
      <c r="D17" s="1179">
        <v>3.76</v>
      </c>
      <c r="E17" s="1210">
        <v>119.4</v>
      </c>
    </row>
    <row r="18" spans="1:5" ht="14.1" customHeight="1">
      <c r="A18" s="1413" t="s">
        <v>771</v>
      </c>
      <c r="B18" s="375"/>
      <c r="C18" s="1178"/>
      <c r="D18" s="1179"/>
      <c r="E18" s="1210"/>
    </row>
    <row r="19" spans="1:5" ht="14.1" customHeight="1">
      <c r="A19" s="421" t="s">
        <v>772</v>
      </c>
      <c r="B19" s="375">
        <v>5.43</v>
      </c>
      <c r="C19" s="375">
        <v>5.94</v>
      </c>
      <c r="D19" s="1179">
        <v>5.9</v>
      </c>
      <c r="E19" s="1210">
        <v>108.7</v>
      </c>
    </row>
    <row r="20" spans="1:5" ht="14.1" customHeight="1">
      <c r="A20" s="1413" t="s">
        <v>773</v>
      </c>
      <c r="B20" s="375"/>
      <c r="C20" s="1178"/>
      <c r="D20" s="1179"/>
      <c r="E20" s="1210"/>
    </row>
    <row r="21" spans="1:5" ht="14.1" customHeight="1">
      <c r="A21" s="421" t="s">
        <v>774</v>
      </c>
      <c r="B21" s="375">
        <v>1.89</v>
      </c>
      <c r="C21" s="375">
        <v>1.44</v>
      </c>
      <c r="D21" s="1179">
        <v>3.71</v>
      </c>
      <c r="E21" s="1210">
        <v>196.3</v>
      </c>
    </row>
    <row r="22" spans="1:5" ht="14.1" customHeight="1">
      <c r="A22" s="1413" t="s">
        <v>775</v>
      </c>
      <c r="B22" s="150"/>
      <c r="C22" s="1176"/>
      <c r="D22" s="1179"/>
      <c r="E22" s="1210"/>
    </row>
    <row r="23" spans="1:5" ht="14.1" customHeight="1">
      <c r="A23" s="421" t="s">
        <v>776</v>
      </c>
      <c r="B23" s="150">
        <v>1.7</v>
      </c>
      <c r="C23" s="150">
        <v>1.71</v>
      </c>
      <c r="D23" s="1179">
        <v>2.12</v>
      </c>
      <c r="E23" s="1210">
        <v>124.7</v>
      </c>
    </row>
    <row r="24" spans="1:5" ht="14.1" customHeight="1">
      <c r="A24" s="1413" t="s">
        <v>777</v>
      </c>
      <c r="B24" s="150"/>
      <c r="C24" s="1176"/>
      <c r="D24" s="1179"/>
      <c r="E24" s="1210"/>
    </row>
    <row r="25" spans="1:5" ht="14.1" customHeight="1">
      <c r="A25" s="421" t="s">
        <v>778</v>
      </c>
      <c r="B25" s="150">
        <v>2.02</v>
      </c>
      <c r="C25" s="150">
        <v>1.02</v>
      </c>
      <c r="D25" s="1179">
        <v>1.93</v>
      </c>
      <c r="E25" s="1210">
        <v>95.5</v>
      </c>
    </row>
    <row r="26" spans="1:5" ht="14.1" customHeight="1">
      <c r="A26" s="1413" t="s">
        <v>779</v>
      </c>
      <c r="B26" s="150"/>
      <c r="C26" s="1180"/>
      <c r="D26" s="1179"/>
      <c r="E26" s="1210"/>
    </row>
    <row r="27" spans="1:5" ht="14.1" customHeight="1">
      <c r="A27" s="421" t="s">
        <v>780</v>
      </c>
      <c r="B27" s="150">
        <v>3.24</v>
      </c>
      <c r="C27" s="150">
        <v>2.46</v>
      </c>
      <c r="D27" s="1179">
        <v>1.96</v>
      </c>
      <c r="E27" s="1210">
        <v>60.5</v>
      </c>
    </row>
    <row r="28" spans="1:5" ht="14.1" customHeight="1">
      <c r="A28" s="1413" t="s">
        <v>781</v>
      </c>
      <c r="B28" s="150"/>
      <c r="C28" s="1176"/>
      <c r="D28" s="1179"/>
      <c r="E28" s="1210"/>
    </row>
    <row r="29" spans="1:5" ht="14.1" customHeight="1">
      <c r="A29" s="421" t="s">
        <v>782</v>
      </c>
      <c r="B29" s="150">
        <v>3.91</v>
      </c>
      <c r="C29" s="150">
        <v>3.83</v>
      </c>
      <c r="D29" s="1179">
        <v>4.0599999999999996</v>
      </c>
      <c r="E29" s="1210">
        <v>103.8</v>
      </c>
    </row>
    <row r="30" spans="1:5" ht="14.1" customHeight="1">
      <c r="A30" s="1413" t="s">
        <v>783</v>
      </c>
      <c r="B30" s="150"/>
      <c r="C30" s="1176"/>
      <c r="D30" s="1179"/>
      <c r="E30" s="1210"/>
    </row>
    <row r="31" spans="1:5" ht="14.1" customHeight="1">
      <c r="A31" s="913" t="s">
        <v>784</v>
      </c>
      <c r="B31" s="150">
        <v>7.71</v>
      </c>
      <c r="C31" s="150">
        <v>7.51</v>
      </c>
      <c r="D31" s="1179">
        <v>7.73</v>
      </c>
      <c r="E31" s="1210">
        <v>100.3</v>
      </c>
    </row>
    <row r="32" spans="1:5" ht="14.1" customHeight="1">
      <c r="A32" s="1413" t="s">
        <v>785</v>
      </c>
      <c r="B32" s="150"/>
      <c r="C32" s="1176"/>
      <c r="D32" s="1179"/>
      <c r="E32" s="1210"/>
    </row>
    <row r="33" spans="1:6" ht="14.1" customHeight="1">
      <c r="A33" s="421" t="s">
        <v>786</v>
      </c>
      <c r="B33" s="150">
        <v>4.92</v>
      </c>
      <c r="C33" s="150">
        <v>5.12</v>
      </c>
      <c r="D33" s="1179">
        <v>5.44</v>
      </c>
      <c r="E33" s="1210">
        <v>110.6</v>
      </c>
    </row>
    <row r="34" spans="1:6" ht="14.1" customHeight="1">
      <c r="A34" s="1413" t="s">
        <v>787</v>
      </c>
      <c r="B34" s="150"/>
      <c r="C34" s="1176"/>
      <c r="D34" s="1179"/>
      <c r="E34" s="1210"/>
    </row>
    <row r="35" spans="1:6" ht="14.1" customHeight="1">
      <c r="A35" s="421" t="s">
        <v>788</v>
      </c>
      <c r="B35" s="150">
        <v>3.83</v>
      </c>
      <c r="C35" s="150">
        <v>3.7</v>
      </c>
      <c r="D35" s="1179">
        <v>3.91</v>
      </c>
      <c r="E35" s="1210">
        <v>102.1</v>
      </c>
    </row>
    <row r="36" spans="1:6" ht="14.1" customHeight="1">
      <c r="A36" s="1413" t="s">
        <v>789</v>
      </c>
      <c r="B36" s="150"/>
      <c r="C36" s="1176"/>
      <c r="D36" s="1179"/>
      <c r="E36" s="1210"/>
    </row>
    <row r="37" spans="1:6" ht="14.1" customHeight="1">
      <c r="A37" s="421" t="s">
        <v>790</v>
      </c>
      <c r="B37" s="150">
        <v>2.7</v>
      </c>
      <c r="C37" s="150">
        <v>2.62</v>
      </c>
      <c r="D37" s="1179">
        <v>2.78</v>
      </c>
      <c r="E37" s="1210">
        <v>103</v>
      </c>
    </row>
    <row r="38" spans="1:6" ht="14.1" customHeight="1">
      <c r="A38" s="1413" t="s">
        <v>791</v>
      </c>
      <c r="B38" s="150"/>
      <c r="C38" s="1176"/>
      <c r="D38" s="1179"/>
      <c r="E38" s="1210"/>
    </row>
    <row r="39" spans="1:6" ht="14.1" customHeight="1">
      <c r="A39" s="478" t="s">
        <v>792</v>
      </c>
      <c r="B39" s="150">
        <v>13.32</v>
      </c>
      <c r="C39" s="150">
        <v>13.89</v>
      </c>
      <c r="D39" s="1179">
        <v>14.2</v>
      </c>
      <c r="E39" s="1210">
        <v>106.6</v>
      </c>
    </row>
    <row r="40" spans="1:6" ht="14.1" customHeight="1">
      <c r="A40" s="1423" t="s">
        <v>793</v>
      </c>
      <c r="B40" s="375"/>
      <c r="C40" s="1178"/>
      <c r="D40" s="1271"/>
      <c r="E40" s="842"/>
      <c r="F40" s="1204"/>
    </row>
    <row r="41" spans="1:6" ht="14.1" customHeight="1">
      <c r="A41" s="1203" t="s">
        <v>794</v>
      </c>
      <c r="B41" s="1098" t="s">
        <v>17</v>
      </c>
      <c r="C41" s="1098" t="s">
        <v>17</v>
      </c>
      <c r="D41" s="1271" t="s">
        <v>1063</v>
      </c>
      <c r="E41" s="842" t="s">
        <v>16</v>
      </c>
      <c r="F41" s="1204"/>
    </row>
    <row r="42" spans="1:6" ht="14.1" customHeight="1">
      <c r="A42" s="1423" t="s">
        <v>795</v>
      </c>
      <c r="B42" s="375"/>
      <c r="C42" s="1178"/>
      <c r="D42" s="375"/>
      <c r="E42" s="842"/>
      <c r="F42" s="1204"/>
    </row>
    <row r="43" spans="1:6" ht="14.1" customHeight="1">
      <c r="A43" s="1203" t="s">
        <v>60</v>
      </c>
      <c r="B43" s="375">
        <v>100.69</v>
      </c>
      <c r="C43" s="375">
        <v>105.53</v>
      </c>
      <c r="D43" s="375">
        <v>107.45</v>
      </c>
      <c r="E43" s="842">
        <v>106.7</v>
      </c>
      <c r="F43" s="1204"/>
    </row>
    <row r="44" spans="1:6" ht="14.1" customHeight="1">
      <c r="A44" s="1423" t="s">
        <v>61</v>
      </c>
      <c r="B44" s="375"/>
      <c r="C44" s="1178"/>
      <c r="D44" s="1271"/>
      <c r="E44" s="842"/>
      <c r="F44" s="1204"/>
    </row>
    <row r="45" spans="1:6" ht="14.1" customHeight="1">
      <c r="A45" s="1203" t="s">
        <v>761</v>
      </c>
      <c r="B45" s="1098" t="s">
        <v>17</v>
      </c>
      <c r="C45" s="1098" t="s">
        <v>17</v>
      </c>
      <c r="D45" s="1271" t="s">
        <v>1064</v>
      </c>
      <c r="E45" s="842" t="s">
        <v>16</v>
      </c>
      <c r="F45" s="1204"/>
    </row>
    <row r="46" spans="1:6" ht="14.1" customHeight="1">
      <c r="A46" s="1423" t="s">
        <v>897</v>
      </c>
      <c r="B46" s="375"/>
      <c r="C46" s="1178"/>
      <c r="D46" s="1271"/>
      <c r="E46" s="842"/>
      <c r="F46" s="1204"/>
    </row>
    <row r="47" spans="1:6" ht="14.1" customHeight="1">
      <c r="A47" s="1203" t="s">
        <v>452</v>
      </c>
      <c r="B47" s="375">
        <v>7.01</v>
      </c>
      <c r="C47" s="375">
        <v>6.93</v>
      </c>
      <c r="D47" s="1271">
        <v>6.97</v>
      </c>
      <c r="E47" s="842">
        <v>99.4</v>
      </c>
      <c r="F47" s="1204"/>
    </row>
    <row r="48" spans="1:6" ht="14.1" customHeight="1">
      <c r="A48" s="1423" t="s">
        <v>365</v>
      </c>
      <c r="B48" s="375"/>
      <c r="C48" s="1178"/>
      <c r="D48" s="1271"/>
      <c r="E48" s="842"/>
      <c r="F48" s="1204"/>
    </row>
    <row r="49" spans="1:7" ht="14.1" customHeight="1">
      <c r="A49" s="1313" t="s">
        <v>759</v>
      </c>
      <c r="B49" s="1098" t="s">
        <v>17</v>
      </c>
      <c r="C49" s="1098" t="s">
        <v>17</v>
      </c>
      <c r="D49" s="1271" t="s">
        <v>1065</v>
      </c>
      <c r="E49" s="842" t="s">
        <v>16</v>
      </c>
      <c r="F49" s="1204"/>
    </row>
    <row r="50" spans="1:7" ht="14.1" customHeight="1">
      <c r="A50" s="1423" t="s">
        <v>760</v>
      </c>
      <c r="B50" s="375"/>
      <c r="C50" s="1178"/>
      <c r="D50" s="1271"/>
      <c r="E50" s="842"/>
      <c r="F50" s="1204"/>
    </row>
    <row r="51" spans="1:7" ht="14.1" customHeight="1">
      <c r="A51" s="1334" t="s">
        <v>883</v>
      </c>
      <c r="B51" s="375"/>
      <c r="C51" s="1178"/>
      <c r="D51" s="1271"/>
      <c r="E51" s="842"/>
      <c r="F51" s="1204"/>
    </row>
    <row r="52" spans="1:7" ht="14.1" customHeight="1">
      <c r="A52" s="421" t="s">
        <v>322</v>
      </c>
      <c r="B52" s="375">
        <v>39.090000000000003</v>
      </c>
      <c r="C52" s="1178">
        <v>38.86</v>
      </c>
      <c r="D52" s="1271">
        <v>39.020000000000003</v>
      </c>
      <c r="E52" s="842">
        <v>99.8</v>
      </c>
    </row>
    <row r="53" spans="1:7" ht="14.1" customHeight="1">
      <c r="A53" s="1413" t="s">
        <v>796</v>
      </c>
      <c r="B53" s="150"/>
      <c r="C53" s="1176"/>
      <c r="D53" s="1179"/>
      <c r="E53" s="1210"/>
    </row>
    <row r="54" spans="1:7" ht="14.1" customHeight="1">
      <c r="A54" s="914" t="s">
        <v>797</v>
      </c>
      <c r="B54" s="150"/>
      <c r="C54" s="1176"/>
      <c r="D54" s="1179"/>
      <c r="E54" s="1210"/>
    </row>
    <row r="55" spans="1:7" ht="14.1" customHeight="1">
      <c r="A55" s="915" t="s">
        <v>798</v>
      </c>
      <c r="B55" s="150"/>
      <c r="C55" s="1176"/>
      <c r="D55" s="1179"/>
      <c r="E55" s="1210"/>
    </row>
    <row r="56" spans="1:7" ht="14.1" customHeight="1">
      <c r="A56" s="907" t="s">
        <v>62</v>
      </c>
      <c r="B56" s="150">
        <v>221.14</v>
      </c>
      <c r="C56" s="150">
        <v>221.37</v>
      </c>
      <c r="D56" s="1179">
        <v>219.84</v>
      </c>
      <c r="E56" s="1210">
        <v>99.4</v>
      </c>
    </row>
    <row r="57" spans="1:7" ht="14.1" customHeight="1">
      <c r="A57" s="1418" t="s">
        <v>63</v>
      </c>
      <c r="B57" s="150"/>
      <c r="C57" s="1180"/>
      <c r="D57" s="1179"/>
      <c r="E57" s="1210"/>
    </row>
    <row r="58" spans="1:7" ht="14.1" customHeight="1">
      <c r="A58" s="907" t="s">
        <v>21</v>
      </c>
      <c r="B58" s="150">
        <v>186.22</v>
      </c>
      <c r="C58" s="150">
        <v>197.91</v>
      </c>
      <c r="D58" s="1179">
        <v>207.61</v>
      </c>
      <c r="E58" s="1210">
        <v>111.5</v>
      </c>
    </row>
    <row r="59" spans="1:7" ht="14.1" customHeight="1">
      <c r="A59" s="1418" t="s">
        <v>22</v>
      </c>
      <c r="B59" s="150"/>
      <c r="C59" s="1180"/>
      <c r="D59" s="1179"/>
      <c r="E59" s="1210"/>
    </row>
    <row r="60" spans="1:7" s="669" customFormat="1" ht="24.95" customHeight="1">
      <c r="A60" s="1975" t="s">
        <v>762</v>
      </c>
      <c r="B60" s="1975"/>
      <c r="C60" s="1975"/>
      <c r="D60" s="1975"/>
      <c r="E60" s="1975"/>
    </row>
    <row r="61" spans="1:7" ht="24.95" customHeight="1">
      <c r="A61" s="1663" t="s">
        <v>763</v>
      </c>
      <c r="B61" s="2002"/>
      <c r="C61" s="2002"/>
      <c r="D61" s="2002"/>
      <c r="E61" s="2002"/>
      <c r="F61" s="1205"/>
      <c r="G61" s="1205"/>
    </row>
  </sheetData>
  <mergeCells count="9">
    <mergeCell ref="A61:E61"/>
    <mergeCell ref="C1:D1"/>
    <mergeCell ref="C2:D2"/>
    <mergeCell ref="A60:E60"/>
    <mergeCell ref="D5:E7"/>
    <mergeCell ref="D8:E8"/>
    <mergeCell ref="D9:E9"/>
    <mergeCell ref="B10:D10"/>
    <mergeCell ref="B5:C7"/>
  </mergeCells>
  <phoneticPr fontId="0" type="noConversion"/>
  <hyperlinks>
    <hyperlink ref="B2" location="'Spis tablic     List of tables'!A41" display="Return to list of tables"/>
    <hyperlink ref="C1" location="'Spis tablic     List of tables'!A1" display="Powrót do spisu tablic"/>
    <hyperlink ref="C1:D1" location="'Spis tablic     List of tables'!A38" display="Powrót do spisu tablic"/>
    <hyperlink ref="C2" location="'Spis tablic     List of tables'!A1" display="Powrót do spisu tablic"/>
    <hyperlink ref="C2:D2" location="'Spis tablic     List of tables'!A38" display="Return to list of tables"/>
  </hyperlinks>
  <pageMargins left="0.39370078740157483" right="0.39370078740157483" top="0.19685039370078741" bottom="0.19685039370078741" header="0.31496062992125984" footer="0.31496062992125984"/>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topLeftCell="A31" zoomScaleNormal="100" workbookViewId="0">
      <selection activeCell="B1" sqref="B1:C1"/>
    </sheetView>
  </sheetViews>
  <sheetFormatPr defaultRowHeight="14.25"/>
  <cols>
    <col min="1" max="1" width="43.5" style="13" customWidth="1"/>
    <col min="2" max="3" width="10.625" style="675" customWidth="1"/>
    <col min="4" max="4" width="10.625" style="1260" customWidth="1"/>
    <col min="5" max="5" width="10.625" style="13" customWidth="1"/>
    <col min="6" max="16384" width="9" style="13"/>
  </cols>
  <sheetData>
    <row r="1" spans="1:5" ht="12.95" customHeight="1">
      <c r="B1" s="1694" t="s">
        <v>32</v>
      </c>
      <c r="C1" s="1694"/>
    </row>
    <row r="2" spans="1:5" ht="12.95" customHeight="1">
      <c r="B2" s="1619" t="s">
        <v>298</v>
      </c>
      <c r="C2" s="1619"/>
    </row>
    <row r="3" spans="1:5" s="669" customFormat="1" ht="14.1" customHeight="1">
      <c r="A3" s="668" t="s">
        <v>590</v>
      </c>
      <c r="B3" s="672"/>
      <c r="C3" s="672"/>
      <c r="D3" s="1261"/>
      <c r="E3" s="668"/>
    </row>
    <row r="4" spans="1:5" s="1421" customFormat="1" ht="14.1" customHeight="1">
      <c r="A4" s="2007" t="s">
        <v>239</v>
      </c>
      <c r="B4" s="2007"/>
      <c r="C4" s="2007"/>
      <c r="D4" s="1917"/>
      <c r="E4" s="1424"/>
    </row>
    <row r="5" spans="1:5" ht="14.1" customHeight="1">
      <c r="A5" s="910"/>
      <c r="B5" s="1893">
        <v>2017</v>
      </c>
      <c r="C5" s="2004"/>
      <c r="D5" s="1893">
        <v>2018</v>
      </c>
      <c r="E5" s="2004"/>
    </row>
    <row r="6" spans="1:5" ht="14.1" customHeight="1">
      <c r="A6" s="904" t="s">
        <v>19</v>
      </c>
      <c r="B6" s="1743"/>
      <c r="C6" s="2005"/>
      <c r="D6" s="1743"/>
      <c r="E6" s="2005"/>
    </row>
    <row r="7" spans="1:5" ht="14.1" customHeight="1">
      <c r="A7" s="1409" t="s">
        <v>20</v>
      </c>
      <c r="B7" s="1894"/>
      <c r="C7" s="2006"/>
      <c r="D7" s="1894"/>
      <c r="E7" s="2006"/>
    </row>
    <row r="8" spans="1:5" ht="14.1" customHeight="1">
      <c r="A8" s="904" t="s">
        <v>620</v>
      </c>
      <c r="B8" s="738" t="s">
        <v>879</v>
      </c>
      <c r="C8" s="1217" t="s">
        <v>186</v>
      </c>
      <c r="D8" s="1625" t="s">
        <v>879</v>
      </c>
      <c r="E8" s="1625"/>
    </row>
    <row r="9" spans="1:5" ht="14.1" customHeight="1">
      <c r="A9" s="1410" t="s">
        <v>988</v>
      </c>
      <c r="B9" s="1422" t="s">
        <v>878</v>
      </c>
      <c r="C9" s="1425" t="s">
        <v>187</v>
      </c>
      <c r="D9" s="2003" t="s">
        <v>878</v>
      </c>
      <c r="E9" s="2003"/>
    </row>
    <row r="10" spans="1:5" ht="14.1" customHeight="1">
      <c r="A10" s="905"/>
      <c r="B10" s="1989" t="s">
        <v>898</v>
      </c>
      <c r="C10" s="1990"/>
      <c r="D10" s="1991"/>
      <c r="E10" s="1319" t="s">
        <v>44</v>
      </c>
    </row>
    <row r="11" spans="1:5" ht="13.5" customHeight="1">
      <c r="A11" s="421" t="s">
        <v>799</v>
      </c>
      <c r="B11" s="912">
        <v>44.15</v>
      </c>
      <c r="C11" s="912">
        <v>43</v>
      </c>
      <c r="D11" s="1556">
        <v>41.92</v>
      </c>
      <c r="E11" s="166">
        <v>94.9</v>
      </c>
    </row>
    <row r="12" spans="1:5" ht="13.35" customHeight="1">
      <c r="A12" s="1413" t="s">
        <v>64</v>
      </c>
      <c r="B12" s="150"/>
      <c r="C12" s="1176"/>
      <c r="D12" s="1557"/>
      <c r="E12" s="166"/>
    </row>
    <row r="13" spans="1:5" ht="13.5" customHeight="1">
      <c r="A13" s="421" t="s">
        <v>65</v>
      </c>
      <c r="B13" s="150">
        <v>151.58000000000001</v>
      </c>
      <c r="C13" s="150">
        <v>153.96</v>
      </c>
      <c r="D13" s="1557">
        <v>153.31</v>
      </c>
      <c r="E13" s="166">
        <v>101.1</v>
      </c>
    </row>
    <row r="14" spans="1:5" s="422" customFormat="1" ht="13.35" customHeight="1">
      <c r="A14" s="1413" t="s">
        <v>66</v>
      </c>
      <c r="B14" s="917"/>
      <c r="C14" s="1176"/>
      <c r="D14" s="1558"/>
      <c r="E14" s="166"/>
    </row>
    <row r="15" spans="1:5" ht="13.5" customHeight="1">
      <c r="A15" s="916" t="s">
        <v>800</v>
      </c>
      <c r="B15" s="150">
        <v>4.2300000000000004</v>
      </c>
      <c r="C15" s="150">
        <v>4.24</v>
      </c>
      <c r="D15" s="1557">
        <v>4.29</v>
      </c>
      <c r="E15" s="166">
        <v>101.4</v>
      </c>
    </row>
    <row r="16" spans="1:5" s="422" customFormat="1" ht="13.5" customHeight="1">
      <c r="A16" s="1413" t="s">
        <v>899</v>
      </c>
      <c r="B16" s="917"/>
      <c r="C16" s="1176"/>
      <c r="D16" s="1558"/>
      <c r="E16" s="166"/>
    </row>
    <row r="17" spans="1:5" s="133" customFormat="1" ht="24.95" customHeight="1">
      <c r="A17" s="421" t="s">
        <v>453</v>
      </c>
      <c r="B17" s="150">
        <v>9.0500000000000007</v>
      </c>
      <c r="C17" s="1176">
        <v>9.0500000000000007</v>
      </c>
      <c r="D17" s="1557">
        <v>9.68</v>
      </c>
      <c r="E17" s="166">
        <v>107</v>
      </c>
    </row>
    <row r="18" spans="1:5" s="422" customFormat="1" ht="15" customHeight="1">
      <c r="A18" s="1417" t="s">
        <v>433</v>
      </c>
      <c r="B18" s="917"/>
      <c r="C18" s="1176"/>
      <c r="D18" s="1558"/>
      <c r="E18" s="166"/>
    </row>
    <row r="19" spans="1:5" ht="24.95" customHeight="1">
      <c r="A19" s="421" t="s">
        <v>454</v>
      </c>
      <c r="B19" s="150">
        <v>15.26</v>
      </c>
      <c r="C19" s="150">
        <v>15.26</v>
      </c>
      <c r="D19" s="1557">
        <v>16.41</v>
      </c>
      <c r="E19" s="166">
        <v>107.5</v>
      </c>
    </row>
    <row r="20" spans="1:5" s="422" customFormat="1" ht="24.95" customHeight="1">
      <c r="A20" s="1417" t="s">
        <v>428</v>
      </c>
      <c r="B20" s="917"/>
      <c r="C20" s="1176"/>
      <c r="D20" s="1558"/>
      <c r="E20" s="166"/>
    </row>
    <row r="21" spans="1:5" ht="13.5" customHeight="1">
      <c r="A21" s="421" t="s">
        <v>801</v>
      </c>
      <c r="B21" s="150">
        <v>815.34</v>
      </c>
      <c r="C21" s="150">
        <v>922.98</v>
      </c>
      <c r="D21" s="1557">
        <v>903.35</v>
      </c>
      <c r="E21" s="166">
        <v>110.8</v>
      </c>
    </row>
    <row r="22" spans="1:5" s="422" customFormat="1" ht="13.35" customHeight="1">
      <c r="A22" s="1413" t="s">
        <v>802</v>
      </c>
      <c r="B22" s="917"/>
      <c r="C22" s="150"/>
      <c r="D22" s="1558"/>
      <c r="E22" s="166"/>
    </row>
    <row r="23" spans="1:5" ht="13.5" customHeight="1">
      <c r="A23" s="421" t="s">
        <v>803</v>
      </c>
      <c r="B23" s="150">
        <v>23.9</v>
      </c>
      <c r="C23" s="150">
        <v>23.9</v>
      </c>
      <c r="D23" s="1557">
        <v>25.12</v>
      </c>
      <c r="E23" s="166">
        <v>105.1</v>
      </c>
    </row>
    <row r="24" spans="1:5" s="422" customFormat="1" ht="13.35" customHeight="1">
      <c r="A24" s="1413" t="s">
        <v>900</v>
      </c>
      <c r="B24" s="917"/>
      <c r="C24" s="1176"/>
      <c r="D24" s="1558"/>
      <c r="E24" s="166"/>
    </row>
    <row r="25" spans="1:5" ht="13.5" customHeight="1">
      <c r="A25" s="421" t="s">
        <v>804</v>
      </c>
      <c r="B25" s="150">
        <v>3.59</v>
      </c>
      <c r="C25" s="1181">
        <v>3.58</v>
      </c>
      <c r="D25" s="1557">
        <v>3.62</v>
      </c>
      <c r="E25" s="166">
        <v>100.8</v>
      </c>
    </row>
    <row r="26" spans="1:5" s="422" customFormat="1" ht="13.35" customHeight="1">
      <c r="A26" s="1413" t="s">
        <v>901</v>
      </c>
      <c r="B26" s="917"/>
      <c r="C26" s="1182"/>
      <c r="D26" s="1558"/>
      <c r="E26" s="166"/>
    </row>
    <row r="27" spans="1:5" s="1266" customFormat="1" ht="13.5" customHeight="1">
      <c r="A27" s="1264" t="s">
        <v>805</v>
      </c>
      <c r="B27" s="1265" t="s">
        <v>17</v>
      </c>
      <c r="C27" s="1265" t="s">
        <v>17</v>
      </c>
      <c r="D27" s="1559" t="s">
        <v>1066</v>
      </c>
      <c r="E27" s="166" t="s">
        <v>16</v>
      </c>
    </row>
    <row r="28" spans="1:5" s="1269" customFormat="1" ht="13.35" customHeight="1">
      <c r="A28" s="1413" t="s">
        <v>902</v>
      </c>
      <c r="B28" s="1267"/>
      <c r="C28" s="1268"/>
      <c r="D28" s="1560"/>
      <c r="E28" s="166"/>
    </row>
    <row r="29" spans="1:5" ht="13.5" customHeight="1">
      <c r="A29" s="914" t="s">
        <v>323</v>
      </c>
      <c r="B29" s="150">
        <v>18.489999999999998</v>
      </c>
      <c r="C29" s="150">
        <v>18.53</v>
      </c>
      <c r="D29" s="1557">
        <v>19.149999999999999</v>
      </c>
      <c r="E29" s="166">
        <v>103.6</v>
      </c>
    </row>
    <row r="30" spans="1:5" s="422" customFormat="1" ht="13.35" customHeight="1">
      <c r="A30" s="1413" t="s">
        <v>369</v>
      </c>
      <c r="B30" s="917"/>
      <c r="C30" s="1176"/>
      <c r="D30" s="1558"/>
      <c r="E30" s="166"/>
    </row>
    <row r="31" spans="1:5" ht="13.5" customHeight="1">
      <c r="A31" s="421" t="s">
        <v>806</v>
      </c>
      <c r="B31" s="150">
        <v>284.83999999999997</v>
      </c>
      <c r="C31" s="150">
        <v>311.52</v>
      </c>
      <c r="D31" s="1557">
        <v>314.81</v>
      </c>
      <c r="E31" s="166">
        <v>110.5</v>
      </c>
    </row>
    <row r="32" spans="1:5" s="422" customFormat="1" ht="13.35" customHeight="1">
      <c r="A32" s="1413" t="s">
        <v>807</v>
      </c>
      <c r="B32" s="917"/>
      <c r="C32" s="1176"/>
      <c r="D32" s="1558"/>
      <c r="E32" s="166"/>
    </row>
    <row r="33" spans="1:5" ht="13.5" customHeight="1">
      <c r="A33" s="421" t="s">
        <v>237</v>
      </c>
      <c r="B33" s="150">
        <v>138.63</v>
      </c>
      <c r="C33" s="150">
        <v>137.69</v>
      </c>
      <c r="D33" s="1557">
        <v>138</v>
      </c>
      <c r="E33" s="166">
        <v>99.5</v>
      </c>
    </row>
    <row r="34" spans="1:5" s="422" customFormat="1" ht="13.35" customHeight="1">
      <c r="A34" s="1413" t="s">
        <v>238</v>
      </c>
      <c r="B34" s="917"/>
      <c r="C34" s="1176"/>
      <c r="D34" s="1558"/>
      <c r="E34" s="166"/>
    </row>
    <row r="35" spans="1:5" ht="13.5" customHeight="1">
      <c r="A35" s="421" t="s">
        <v>808</v>
      </c>
      <c r="B35" s="150">
        <v>14.23</v>
      </c>
      <c r="C35" s="150">
        <v>14.59</v>
      </c>
      <c r="D35" s="1557">
        <v>12.9</v>
      </c>
      <c r="E35" s="166">
        <v>90.7</v>
      </c>
    </row>
    <row r="36" spans="1:5" s="422" customFormat="1" ht="13.35" customHeight="1">
      <c r="A36" s="1413" t="s">
        <v>809</v>
      </c>
      <c r="B36" s="917"/>
      <c r="C36" s="1176"/>
      <c r="D36" s="1558"/>
      <c r="E36" s="166"/>
    </row>
    <row r="37" spans="1:5" ht="13.5" customHeight="1">
      <c r="A37" s="421" t="s">
        <v>810</v>
      </c>
      <c r="B37" s="150">
        <v>5.37</v>
      </c>
      <c r="C37" s="150">
        <v>5.35</v>
      </c>
      <c r="D37" s="398">
        <v>5.41</v>
      </c>
      <c r="E37" s="166">
        <v>100.7</v>
      </c>
    </row>
    <row r="38" spans="1:5" s="422" customFormat="1" ht="13.35" customHeight="1">
      <c r="A38" s="1413" t="s">
        <v>811</v>
      </c>
      <c r="B38" s="917"/>
      <c r="C38" s="1176"/>
      <c r="D38" s="1561"/>
      <c r="E38" s="166"/>
    </row>
    <row r="39" spans="1:5" ht="13.5" customHeight="1">
      <c r="A39" s="421" t="s">
        <v>226</v>
      </c>
      <c r="B39" s="150">
        <v>92.31</v>
      </c>
      <c r="C39" s="150">
        <v>94.62</v>
      </c>
      <c r="D39" s="398">
        <v>99.23</v>
      </c>
      <c r="E39" s="166">
        <v>107.5</v>
      </c>
    </row>
    <row r="40" spans="1:5" s="422" customFormat="1" ht="13.35" customHeight="1">
      <c r="A40" s="1426" t="s">
        <v>324</v>
      </c>
      <c r="B40" s="917"/>
      <c r="C40" s="1176"/>
      <c r="D40" s="1561"/>
      <c r="E40" s="166"/>
    </row>
    <row r="41" spans="1:5" ht="13.5" customHeight="1">
      <c r="A41" s="421" t="s">
        <v>812</v>
      </c>
      <c r="B41" s="150">
        <v>4.41</v>
      </c>
      <c r="C41" s="150">
        <v>4.6900000000000004</v>
      </c>
      <c r="D41" s="398">
        <v>5.0999999999999996</v>
      </c>
      <c r="E41" s="166">
        <v>115.6</v>
      </c>
    </row>
    <row r="42" spans="1:5" s="422" customFormat="1" ht="13.35" customHeight="1">
      <c r="A42" s="1413" t="s">
        <v>813</v>
      </c>
      <c r="B42" s="917"/>
      <c r="C42" s="1176"/>
      <c r="D42" s="1561"/>
      <c r="E42" s="166"/>
    </row>
    <row r="43" spans="1:5" ht="13.5" customHeight="1">
      <c r="A43" s="421" t="s">
        <v>814</v>
      </c>
      <c r="B43" s="150">
        <v>4.24</v>
      </c>
      <c r="C43" s="150">
        <v>4.57</v>
      </c>
      <c r="D43" s="398">
        <v>5.0599999999999996</v>
      </c>
      <c r="E43" s="166">
        <v>119.3</v>
      </c>
    </row>
    <row r="44" spans="1:5" s="422" customFormat="1" ht="13.35" customHeight="1">
      <c r="A44" s="1413" t="s">
        <v>815</v>
      </c>
      <c r="B44" s="917"/>
      <c r="C44" s="1176"/>
      <c r="D44" s="1561"/>
      <c r="E44" s="166"/>
    </row>
    <row r="45" spans="1:5" ht="13.5" customHeight="1">
      <c r="A45" s="421" t="s">
        <v>67</v>
      </c>
      <c r="B45" s="150">
        <v>2.79</v>
      </c>
      <c r="C45" s="150">
        <v>2.79</v>
      </c>
      <c r="D45" s="398">
        <v>2.79</v>
      </c>
      <c r="E45" s="166">
        <v>100</v>
      </c>
    </row>
    <row r="46" spans="1:5" s="422" customFormat="1" ht="13.35" customHeight="1">
      <c r="A46" s="1413" t="s">
        <v>68</v>
      </c>
      <c r="B46" s="917"/>
      <c r="C46" s="1176"/>
      <c r="D46" s="1561"/>
      <c r="E46" s="166"/>
    </row>
    <row r="47" spans="1:5" ht="13.5" customHeight="1">
      <c r="A47" s="914" t="s">
        <v>816</v>
      </c>
      <c r="B47" s="150">
        <v>17.61</v>
      </c>
      <c r="C47" s="150">
        <v>17.420000000000002</v>
      </c>
      <c r="D47" s="398">
        <v>17.440000000000001</v>
      </c>
      <c r="E47" s="166">
        <v>99</v>
      </c>
    </row>
    <row r="48" spans="1:5" s="422" customFormat="1" ht="13.35" customHeight="1">
      <c r="A48" s="1413" t="s">
        <v>817</v>
      </c>
      <c r="B48" s="917"/>
      <c r="C48" s="1176"/>
      <c r="D48" s="1561"/>
      <c r="E48" s="166"/>
    </row>
    <row r="49" spans="1:5" ht="13.5" customHeight="1">
      <c r="A49" s="421" t="s">
        <v>310</v>
      </c>
      <c r="B49" s="150">
        <v>18.71</v>
      </c>
      <c r="C49" s="150">
        <v>18.739999999999998</v>
      </c>
      <c r="D49" s="398">
        <v>19.16</v>
      </c>
      <c r="E49" s="166">
        <v>102.4</v>
      </c>
    </row>
    <row r="50" spans="1:5" s="422" customFormat="1" ht="13.35" customHeight="1">
      <c r="A50" s="1413" t="s">
        <v>311</v>
      </c>
      <c r="B50" s="917"/>
      <c r="C50" s="1176"/>
      <c r="D50" s="1561"/>
      <c r="E50" s="166"/>
    </row>
    <row r="51" spans="1:5" ht="13.5" customHeight="1">
      <c r="A51" s="421" t="s">
        <v>485</v>
      </c>
      <c r="B51" s="150">
        <v>2.72</v>
      </c>
      <c r="C51" s="150">
        <v>2.84</v>
      </c>
      <c r="D51" s="398">
        <v>2.86</v>
      </c>
      <c r="E51" s="166">
        <v>105.1</v>
      </c>
    </row>
    <row r="52" spans="1:5" s="422" customFormat="1" ht="13.35" customHeight="1">
      <c r="A52" s="1413" t="s">
        <v>69</v>
      </c>
      <c r="B52" s="917"/>
      <c r="C52" s="1176"/>
      <c r="D52" s="1561"/>
      <c r="E52" s="166"/>
    </row>
    <row r="53" spans="1:5" ht="13.5" customHeight="1">
      <c r="A53" s="421" t="s">
        <v>70</v>
      </c>
      <c r="B53" s="150">
        <v>19</v>
      </c>
      <c r="C53" s="150">
        <v>19.62</v>
      </c>
      <c r="D53" s="398">
        <v>20.38</v>
      </c>
      <c r="E53" s="166">
        <v>107.3</v>
      </c>
    </row>
    <row r="54" spans="1:5" s="422" customFormat="1" ht="13.35" customHeight="1">
      <c r="A54" s="1413" t="s">
        <v>71</v>
      </c>
      <c r="B54" s="917"/>
      <c r="C54" s="1176"/>
      <c r="D54" s="1561"/>
      <c r="E54" s="166"/>
    </row>
    <row r="55" spans="1:5" ht="13.5" customHeight="1">
      <c r="A55" s="421" t="s">
        <v>818</v>
      </c>
      <c r="B55" s="1098" t="s">
        <v>17</v>
      </c>
      <c r="C55" s="1098" t="s">
        <v>17</v>
      </c>
      <c r="D55" s="690" t="s">
        <v>1067</v>
      </c>
      <c r="E55" s="166" t="s">
        <v>16</v>
      </c>
    </row>
    <row r="56" spans="1:5" s="422" customFormat="1" ht="13.35" customHeight="1">
      <c r="A56" s="1413" t="s">
        <v>903</v>
      </c>
      <c r="B56" s="917"/>
      <c r="C56" s="1176"/>
      <c r="D56" s="1561"/>
      <c r="E56" s="166"/>
    </row>
    <row r="57" spans="1:5" ht="13.5" customHeight="1">
      <c r="A57" s="914" t="s">
        <v>819</v>
      </c>
      <c r="B57" s="150">
        <v>8.68</v>
      </c>
      <c r="C57" s="150">
        <v>8.17</v>
      </c>
      <c r="D57" s="398">
        <v>8.9499999999999993</v>
      </c>
      <c r="E57" s="166">
        <v>103.1</v>
      </c>
    </row>
    <row r="58" spans="1:5" s="422" customFormat="1" ht="13.35" customHeight="1">
      <c r="A58" s="1413" t="s">
        <v>820</v>
      </c>
      <c r="B58" s="150"/>
      <c r="C58" s="1176"/>
      <c r="D58" s="1561"/>
      <c r="E58" s="1562"/>
    </row>
    <row r="59" spans="1:5" s="555" customFormat="1" ht="24.95" customHeight="1">
      <c r="A59" s="2010" t="s">
        <v>821</v>
      </c>
      <c r="B59" s="2010"/>
      <c r="C59" s="2010"/>
      <c r="D59" s="2010"/>
      <c r="E59" s="2010"/>
    </row>
    <row r="60" spans="1:5" s="1427" customFormat="1" ht="24.95" customHeight="1">
      <c r="A60" s="2008" t="s">
        <v>822</v>
      </c>
      <c r="B60" s="2009"/>
      <c r="C60" s="2009"/>
      <c r="D60" s="2009"/>
      <c r="E60" s="2009"/>
    </row>
    <row r="61" spans="1:5">
      <c r="A61" s="1206"/>
      <c r="B61" s="1207"/>
      <c r="C61" s="1207"/>
      <c r="D61" s="1262"/>
      <c r="E61" s="1205"/>
    </row>
    <row r="62" spans="1:5">
      <c r="A62" s="1184"/>
      <c r="B62" s="918"/>
      <c r="C62" s="918"/>
      <c r="D62" s="1263"/>
      <c r="E62" s="669"/>
    </row>
    <row r="63" spans="1:5">
      <c r="A63" s="79"/>
    </row>
    <row r="64" spans="1:5">
      <c r="A64" s="79"/>
    </row>
  </sheetData>
  <mergeCells count="10">
    <mergeCell ref="B1:C1"/>
    <mergeCell ref="B2:C2"/>
    <mergeCell ref="B5:C7"/>
    <mergeCell ref="A4:D4"/>
    <mergeCell ref="A60:E60"/>
    <mergeCell ref="A59:E59"/>
    <mergeCell ref="D5:E7"/>
    <mergeCell ref="D8:E8"/>
    <mergeCell ref="D9:E9"/>
    <mergeCell ref="B10:D10"/>
  </mergeCells>
  <phoneticPr fontId="0" type="noConversion"/>
  <hyperlinks>
    <hyperlink ref="B1" location="'Spis tablic     List of tables'!A1" display="Powrót do spisu tablic"/>
    <hyperlink ref="B1:C1" location="'Spis tablic     List of tables'!A39" display="Powrót do spisu tablic"/>
    <hyperlink ref="B2" location="'Spis tablic     List of tables'!A1" display="Powrót do spisu tablic"/>
    <hyperlink ref="B2:C2" location="'Spis tablic     List of tables'!A39"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selection activeCell="A36" sqref="A36:XFD36"/>
    </sheetView>
  </sheetViews>
  <sheetFormatPr defaultRowHeight="12.75"/>
  <cols>
    <col min="1" max="1" width="10.625" style="16" customWidth="1"/>
    <col min="2" max="2" width="13.625" style="16" customWidth="1"/>
    <col min="3" max="9" width="13.75" style="16" customWidth="1"/>
    <col min="10" max="16384" width="9" style="16"/>
  </cols>
  <sheetData>
    <row r="1" spans="1:11" s="21" customFormat="1" ht="14.25" customHeight="1">
      <c r="A1" s="1782" t="s">
        <v>526</v>
      </c>
      <c r="B1" s="1782"/>
      <c r="C1" s="1782"/>
      <c r="D1" s="1782"/>
      <c r="E1" s="1782"/>
      <c r="F1" s="1782"/>
      <c r="G1" s="1782"/>
      <c r="H1" s="97" t="s">
        <v>32</v>
      </c>
      <c r="I1" s="97"/>
      <c r="J1" s="97"/>
      <c r="K1" s="97"/>
    </row>
    <row r="2" spans="1:11" s="1588" customFormat="1" ht="14.25" customHeight="1">
      <c r="A2" s="2012" t="s">
        <v>1393</v>
      </c>
      <c r="B2" s="2012"/>
      <c r="C2" s="2012"/>
      <c r="D2" s="2012"/>
      <c r="E2" s="2012"/>
      <c r="F2" s="2012"/>
      <c r="G2" s="2012"/>
      <c r="H2" s="1583" t="s">
        <v>298</v>
      </c>
      <c r="I2" s="1583"/>
      <c r="J2" s="1583"/>
      <c r="K2" s="1583"/>
    </row>
    <row r="3" spans="1:11" s="27" customFormat="1" ht="38.25" customHeight="1">
      <c r="A3" s="1720" t="s">
        <v>1394</v>
      </c>
      <c r="B3" s="1721"/>
      <c r="C3" s="1731" t="s">
        <v>1395</v>
      </c>
      <c r="D3" s="2011"/>
      <c r="E3" s="1790" t="s">
        <v>1398</v>
      </c>
      <c r="F3" s="1731" t="s">
        <v>1399</v>
      </c>
      <c r="G3" s="1732"/>
      <c r="H3" s="1732"/>
      <c r="I3" s="1733" t="s">
        <v>1403</v>
      </c>
    </row>
    <row r="4" spans="1:11" s="27" customFormat="1" ht="64.5" customHeight="1">
      <c r="A4" s="1722"/>
      <c r="B4" s="1723"/>
      <c r="C4" s="38" t="s">
        <v>1396</v>
      </c>
      <c r="D4" s="38" t="s">
        <v>1397</v>
      </c>
      <c r="E4" s="1727"/>
      <c r="F4" s="38" t="s">
        <v>1400</v>
      </c>
      <c r="G4" s="38" t="s">
        <v>1401</v>
      </c>
      <c r="H4" s="37" t="s">
        <v>1402</v>
      </c>
      <c r="I4" s="1744"/>
    </row>
    <row r="5" spans="1:11" s="27" customFormat="1" ht="27.75" customHeight="1">
      <c r="A5" s="1724"/>
      <c r="B5" s="1725"/>
      <c r="C5" s="1731" t="s">
        <v>1404</v>
      </c>
      <c r="D5" s="1732"/>
      <c r="E5" s="2011"/>
      <c r="F5" s="1731" t="s">
        <v>1405</v>
      </c>
      <c r="G5" s="1732"/>
      <c r="H5" s="2011"/>
      <c r="I5" s="1949"/>
    </row>
    <row r="6" spans="1:11" s="144" customFormat="1" ht="14.1" customHeight="1">
      <c r="A6" s="357">
        <v>2016</v>
      </c>
      <c r="B6" s="141" t="s">
        <v>54</v>
      </c>
      <c r="C6" s="398">
        <v>58.3</v>
      </c>
      <c r="D6" s="150">
        <v>47.27</v>
      </c>
      <c r="E6" s="375">
        <v>56.33</v>
      </c>
      <c r="F6" s="150">
        <v>6.16</v>
      </c>
      <c r="G6" s="150">
        <v>4.51</v>
      </c>
      <c r="H6" s="150">
        <v>3.39</v>
      </c>
      <c r="I6" s="151">
        <v>103.04</v>
      </c>
    </row>
    <row r="7" spans="1:11" s="144" customFormat="1" ht="14.1" customHeight="1">
      <c r="A7" s="357">
        <v>2017</v>
      </c>
      <c r="B7" s="141" t="s">
        <v>54</v>
      </c>
      <c r="C7" s="690">
        <v>63.96</v>
      </c>
      <c r="D7" s="375">
        <v>49.47</v>
      </c>
      <c r="E7" s="375">
        <v>57.9</v>
      </c>
      <c r="F7" s="375">
        <v>6.51</v>
      </c>
      <c r="G7" s="375">
        <v>5.0599999999999996</v>
      </c>
      <c r="H7" s="375">
        <v>3.53</v>
      </c>
      <c r="I7" s="691">
        <v>123.59</v>
      </c>
    </row>
    <row r="8" spans="1:11" s="144" customFormat="1" ht="14.1" customHeight="1">
      <c r="A8" s="357"/>
      <c r="B8" s="108" t="s">
        <v>44</v>
      </c>
      <c r="C8" s="152">
        <v>109.7</v>
      </c>
      <c r="D8" s="152">
        <v>104.7</v>
      </c>
      <c r="E8" s="152">
        <v>102.8</v>
      </c>
      <c r="F8" s="152">
        <v>105.7</v>
      </c>
      <c r="G8" s="152">
        <v>112.2</v>
      </c>
      <c r="H8" s="152">
        <v>104</v>
      </c>
      <c r="I8" s="153">
        <v>119.9</v>
      </c>
    </row>
    <row r="9" spans="1:11" s="144" customFormat="1" ht="5.0999999999999996" customHeight="1">
      <c r="A9" s="357"/>
      <c r="B9" s="108"/>
      <c r="C9" s="189"/>
      <c r="D9" s="189"/>
      <c r="E9" s="189"/>
      <c r="F9" s="189"/>
      <c r="G9" s="189"/>
      <c r="H9" s="189"/>
      <c r="I9" s="206"/>
    </row>
    <row r="10" spans="1:11" s="139" customFormat="1" ht="14.1" customHeight="1">
      <c r="A10" s="357">
        <v>2017</v>
      </c>
      <c r="B10" s="145" t="s">
        <v>667</v>
      </c>
      <c r="C10" s="150">
        <v>64.8</v>
      </c>
      <c r="D10" s="150">
        <v>47.8</v>
      </c>
      <c r="E10" s="375">
        <v>68.12</v>
      </c>
      <c r="F10" s="150">
        <v>6.43</v>
      </c>
      <c r="G10" s="150">
        <v>5.08</v>
      </c>
      <c r="H10" s="150">
        <v>3.54</v>
      </c>
      <c r="I10" s="151">
        <v>118.86</v>
      </c>
    </row>
    <row r="11" spans="1:11" s="139" customFormat="1" ht="14.1" customHeight="1">
      <c r="A11" s="357"/>
      <c r="B11" s="145" t="s">
        <v>674</v>
      </c>
      <c r="C11" s="150">
        <v>63.491957535143122</v>
      </c>
      <c r="D11" s="150">
        <v>48.208270106221548</v>
      </c>
      <c r="E11" s="375">
        <v>61.038716951466753</v>
      </c>
      <c r="F11" s="150">
        <v>6.442770159837214</v>
      </c>
      <c r="G11" s="150">
        <v>5.1488357072924229</v>
      </c>
      <c r="H11" s="150">
        <v>3.5362887421206626</v>
      </c>
      <c r="I11" s="151">
        <v>120.95850449570538</v>
      </c>
    </row>
    <row r="12" spans="1:11" s="139" customFormat="1" ht="14.1" customHeight="1">
      <c r="A12" s="357"/>
      <c r="B12" s="145" t="s">
        <v>54</v>
      </c>
      <c r="C12" s="375">
        <v>63.96</v>
      </c>
      <c r="D12" s="375">
        <v>49.47</v>
      </c>
      <c r="E12" s="375">
        <v>57.9</v>
      </c>
      <c r="F12" s="375">
        <v>6.51</v>
      </c>
      <c r="G12" s="375">
        <v>5.0599999999999996</v>
      </c>
      <c r="H12" s="375">
        <v>3.53</v>
      </c>
      <c r="I12" s="691">
        <v>123.59</v>
      </c>
    </row>
    <row r="13" spans="1:11" s="139" customFormat="1" ht="14.1" customHeight="1">
      <c r="A13" s="357">
        <v>2018</v>
      </c>
      <c r="B13" s="145" t="s">
        <v>669</v>
      </c>
      <c r="C13" s="375">
        <v>65.239999999999995</v>
      </c>
      <c r="D13" s="375">
        <v>53.15</v>
      </c>
      <c r="E13" s="375">
        <v>57.02</v>
      </c>
      <c r="F13" s="375">
        <v>6.84</v>
      </c>
      <c r="G13" s="375">
        <v>4.51</v>
      </c>
      <c r="H13" s="375">
        <v>3.34</v>
      </c>
      <c r="I13" s="691">
        <v>126.87</v>
      </c>
    </row>
    <row r="14" spans="1:11" s="139" customFormat="1" ht="14.1" customHeight="1">
      <c r="A14" s="357"/>
      <c r="B14" s="145" t="s">
        <v>667</v>
      </c>
      <c r="C14" s="375">
        <v>65.400488435569599</v>
      </c>
      <c r="D14" s="375">
        <v>53.000692246835442</v>
      </c>
      <c r="E14" s="375">
        <v>60.666658471221695</v>
      </c>
      <c r="F14" s="375">
        <v>6.8130587051689915</v>
      </c>
      <c r="G14" s="375">
        <v>4.5453610003785938</v>
      </c>
      <c r="H14" s="375">
        <v>3.357636213790788</v>
      </c>
      <c r="I14" s="691">
        <v>124.47692341575146</v>
      </c>
    </row>
    <row r="15" spans="1:11" s="139" customFormat="1" ht="14.1" customHeight="1">
      <c r="A15" s="357"/>
      <c r="B15" s="108" t="s">
        <v>44</v>
      </c>
      <c r="C15" s="152">
        <v>100.9297948016445</v>
      </c>
      <c r="D15" s="152">
        <v>110.88474883224286</v>
      </c>
      <c r="E15" s="152">
        <v>89.062434445471311</v>
      </c>
      <c r="F15" s="152">
        <v>105.94879893335207</v>
      </c>
      <c r="G15" s="152">
        <v>89.479133044186668</v>
      </c>
      <c r="H15" s="152">
        <v>94.726994582958241</v>
      </c>
      <c r="I15" s="153">
        <v>104.72390117594476</v>
      </c>
      <c r="J15" s="599"/>
    </row>
    <row r="16" spans="1:11" s="139" customFormat="1" ht="4.9000000000000004" customHeight="1">
      <c r="A16" s="357"/>
      <c r="B16" s="145"/>
      <c r="C16" s="150"/>
      <c r="D16" s="150"/>
      <c r="E16" s="319"/>
      <c r="F16" s="150"/>
      <c r="G16" s="150"/>
      <c r="H16" s="150"/>
      <c r="I16" s="151"/>
    </row>
    <row r="17" spans="1:9" s="139" customFormat="1" ht="6" customHeight="1">
      <c r="A17" s="357"/>
      <c r="B17" s="145"/>
      <c r="C17" s="150"/>
      <c r="D17" s="150"/>
      <c r="E17" s="319"/>
      <c r="F17" s="150"/>
      <c r="G17" s="150"/>
      <c r="H17" s="150"/>
      <c r="I17" s="151"/>
    </row>
    <row r="18" spans="1:9" s="139" customFormat="1" ht="14.1" customHeight="1">
      <c r="A18" s="357">
        <v>2017</v>
      </c>
      <c r="B18" s="145" t="s">
        <v>73</v>
      </c>
      <c r="C18" s="150">
        <v>65.599999999999994</v>
      </c>
      <c r="D18" s="150">
        <v>47.04</v>
      </c>
      <c r="E18" s="319">
        <v>56.62</v>
      </c>
      <c r="F18" s="150">
        <v>6.4169</v>
      </c>
      <c r="G18" s="150">
        <v>5.6976000000000004</v>
      </c>
      <c r="H18" s="150">
        <v>3.1495000000000002</v>
      </c>
      <c r="I18" s="151">
        <v>119.354</v>
      </c>
    </row>
    <row r="19" spans="1:9" s="139" customFormat="1" ht="14.1" customHeight="1">
      <c r="A19" s="357"/>
      <c r="B19" s="145" t="s">
        <v>74</v>
      </c>
      <c r="C19" s="150">
        <v>67.63</v>
      </c>
      <c r="D19" s="150">
        <v>44.39</v>
      </c>
      <c r="E19" s="319">
        <v>82.94</v>
      </c>
      <c r="F19" s="150">
        <v>6.5468000000000002</v>
      </c>
      <c r="G19" s="150">
        <v>5.6616999999999997</v>
      </c>
      <c r="H19" s="150">
        <v>3.1928999999999998</v>
      </c>
      <c r="I19" s="151">
        <v>119.078</v>
      </c>
    </row>
    <row r="20" spans="1:9" s="139" customFormat="1" ht="14.1" customHeight="1">
      <c r="A20" s="357"/>
      <c r="B20" s="145" t="s">
        <v>75</v>
      </c>
      <c r="C20" s="150">
        <v>70.290000000000006</v>
      </c>
      <c r="D20" s="150">
        <v>43.72</v>
      </c>
      <c r="E20" s="319">
        <v>95.84</v>
      </c>
      <c r="F20" s="150">
        <v>6.4687000000000001</v>
      </c>
      <c r="G20" s="150">
        <v>5.7618</v>
      </c>
      <c r="H20" s="150">
        <v>3.4134000000000002</v>
      </c>
      <c r="I20" s="151">
        <v>120.601</v>
      </c>
    </row>
    <row r="21" spans="1:9" s="139" customFormat="1" ht="14.1" customHeight="1">
      <c r="A21" s="357"/>
      <c r="B21" s="145" t="s">
        <v>76</v>
      </c>
      <c r="C21" s="150">
        <v>67.03</v>
      </c>
      <c r="D21" s="150">
        <v>42.25</v>
      </c>
      <c r="E21" s="319">
        <v>55.29</v>
      </c>
      <c r="F21" s="150">
        <v>6.3406000000000002</v>
      </c>
      <c r="G21" s="150">
        <v>5.6035000000000004</v>
      </c>
      <c r="H21" s="150">
        <v>3.7359</v>
      </c>
      <c r="I21" s="151">
        <v>121.699</v>
      </c>
    </row>
    <row r="22" spans="1:9" s="139" customFormat="1" ht="14.1" customHeight="1">
      <c r="A22" s="357"/>
      <c r="B22" s="145" t="s">
        <v>77</v>
      </c>
      <c r="C22" s="150">
        <v>62.69</v>
      </c>
      <c r="D22" s="150">
        <v>51.96</v>
      </c>
      <c r="E22" s="319">
        <v>52.81</v>
      </c>
      <c r="F22" s="150">
        <v>6.7050000000000001</v>
      </c>
      <c r="G22" s="150">
        <v>5.6195000000000004</v>
      </c>
      <c r="H22" s="150">
        <v>3.3418000000000001</v>
      </c>
      <c r="I22" s="151">
        <v>125.143</v>
      </c>
    </row>
    <row r="23" spans="1:9" s="139" customFormat="1" ht="14.1" customHeight="1">
      <c r="A23" s="357"/>
      <c r="B23" s="145" t="s">
        <v>78</v>
      </c>
      <c r="C23" s="150">
        <v>61.07</v>
      </c>
      <c r="D23" s="150" t="s">
        <v>666</v>
      </c>
      <c r="E23" s="375">
        <v>46.8</v>
      </c>
      <c r="F23" s="150">
        <v>6.6128999999999998</v>
      </c>
      <c r="G23" s="150">
        <v>5.5243000000000002</v>
      </c>
      <c r="H23" s="150">
        <v>3.4725000000000001</v>
      </c>
      <c r="I23" s="151">
        <v>127.554</v>
      </c>
    </row>
    <row r="24" spans="1:9" s="139" customFormat="1" ht="14.1" customHeight="1">
      <c r="A24" s="357"/>
      <c r="B24" s="145" t="s">
        <v>79</v>
      </c>
      <c r="C24" s="150">
        <v>65.89</v>
      </c>
      <c r="D24" s="150" t="s">
        <v>666</v>
      </c>
      <c r="E24" s="375">
        <v>47.8</v>
      </c>
      <c r="F24" s="150">
        <v>6.7735000000000003</v>
      </c>
      <c r="G24" s="150">
        <v>5.0608000000000004</v>
      </c>
      <c r="H24" s="150">
        <v>3.4802</v>
      </c>
      <c r="I24" s="151">
        <v>129.15199999999999</v>
      </c>
    </row>
    <row r="25" spans="1:9" s="139" customFormat="1" ht="14.1" customHeight="1">
      <c r="A25" s="357"/>
      <c r="B25" s="145" t="s">
        <v>80</v>
      </c>
      <c r="C25" s="150">
        <v>64.91</v>
      </c>
      <c r="D25" s="150" t="s">
        <v>666</v>
      </c>
      <c r="E25" s="375">
        <v>49.49</v>
      </c>
      <c r="F25" s="150">
        <v>6.7656000000000001</v>
      </c>
      <c r="G25" s="150">
        <v>4.8676000000000004</v>
      </c>
      <c r="H25" s="150">
        <v>3.5165999999999999</v>
      </c>
      <c r="I25" s="151">
        <v>134.273</v>
      </c>
    </row>
    <row r="26" spans="1:9" s="139" customFormat="1" ht="14.1" customHeight="1">
      <c r="A26" s="357"/>
      <c r="B26" s="145" t="s">
        <v>81</v>
      </c>
      <c r="C26" s="375">
        <v>66.459999999999994</v>
      </c>
      <c r="D26" s="375">
        <v>44</v>
      </c>
      <c r="E26" s="375">
        <v>48.9</v>
      </c>
      <c r="F26" s="375">
        <v>7.1862000000000004</v>
      </c>
      <c r="G26" s="375">
        <v>4.7652999999999999</v>
      </c>
      <c r="H26" s="375">
        <v>3.3094999999999999</v>
      </c>
      <c r="I26" s="691">
        <v>136.18299999999999</v>
      </c>
    </row>
    <row r="27" spans="1:9" s="139" customFormat="1" ht="14.1" customHeight="1">
      <c r="A27" s="357">
        <v>2018</v>
      </c>
      <c r="B27" s="145" t="s">
        <v>82</v>
      </c>
      <c r="C27" s="375">
        <v>66.09</v>
      </c>
      <c r="D27" s="375" t="s">
        <v>666</v>
      </c>
      <c r="E27" s="375">
        <v>53.74</v>
      </c>
      <c r="F27" s="375">
        <v>6.7529000000000003</v>
      </c>
      <c r="G27" s="375">
        <v>4.3358999999999996</v>
      </c>
      <c r="H27" s="375">
        <v>3.1497000000000002</v>
      </c>
      <c r="I27" s="691">
        <v>129.63800000000001</v>
      </c>
    </row>
    <row r="28" spans="1:9" s="139" customFormat="1" ht="14.1" customHeight="1">
      <c r="A28" s="357"/>
      <c r="B28" s="145" t="s">
        <v>83</v>
      </c>
      <c r="C28" s="375">
        <v>65.290000000000006</v>
      </c>
      <c r="D28" s="375">
        <v>53.19</v>
      </c>
      <c r="E28" s="375">
        <v>60.13</v>
      </c>
      <c r="F28" s="375">
        <v>6.9993999999999996</v>
      </c>
      <c r="G28" s="375">
        <v>4.5266999999999999</v>
      </c>
      <c r="H28" s="375">
        <v>3.5486</v>
      </c>
      <c r="I28" s="691">
        <v>127.083</v>
      </c>
    </row>
    <row r="29" spans="1:9" s="139" customFormat="1" ht="14.1" customHeight="1">
      <c r="A29" s="357"/>
      <c r="B29" s="145" t="s">
        <v>72</v>
      </c>
      <c r="C29" s="375">
        <v>64.06</v>
      </c>
      <c r="D29" s="375">
        <v>48.54</v>
      </c>
      <c r="E29" s="375">
        <v>59.75</v>
      </c>
      <c r="F29" s="375">
        <v>6.7975000000000003</v>
      </c>
      <c r="G29" s="375">
        <v>4.6638999999999999</v>
      </c>
      <c r="H29" s="375">
        <v>3.3725999999999998</v>
      </c>
      <c r="I29" s="691">
        <v>123.964</v>
      </c>
    </row>
    <row r="30" spans="1:9" s="139" customFormat="1" ht="14.1" customHeight="1">
      <c r="A30" s="357"/>
      <c r="B30" s="145" t="s">
        <v>73</v>
      </c>
      <c r="C30" s="375">
        <v>64.39</v>
      </c>
      <c r="D30" s="375" t="s">
        <v>666</v>
      </c>
      <c r="E30" s="375">
        <v>54.92</v>
      </c>
      <c r="F30" s="375">
        <v>6.8536999999999999</v>
      </c>
      <c r="G30" s="375">
        <v>4.5701999999999998</v>
      </c>
      <c r="H30" s="375">
        <v>3.1928000000000001</v>
      </c>
      <c r="I30" s="691">
        <v>123.036</v>
      </c>
    </row>
    <row r="31" spans="1:9" s="139" customFormat="1">
      <c r="A31" s="357"/>
      <c r="B31" s="145" t="s">
        <v>74</v>
      </c>
      <c r="C31" s="375">
        <v>65.209999999999994</v>
      </c>
      <c r="D31" s="375">
        <v>52.94</v>
      </c>
      <c r="E31" s="375">
        <v>75.989999999999995</v>
      </c>
      <c r="F31" s="375">
        <v>6.6875</v>
      </c>
      <c r="G31" s="375">
        <v>4.5092999999999996</v>
      </c>
      <c r="H31" s="375">
        <v>3.3997999999999999</v>
      </c>
      <c r="I31" s="691">
        <v>121.773</v>
      </c>
    </row>
    <row r="32" spans="1:9" s="139" customFormat="1" ht="14.1" customHeight="1">
      <c r="A32" s="357"/>
      <c r="B32" s="145" t="s">
        <v>75</v>
      </c>
      <c r="C32" s="375">
        <v>66.47</v>
      </c>
      <c r="D32" s="375">
        <v>52.28</v>
      </c>
      <c r="E32" s="375">
        <v>61.58</v>
      </c>
      <c r="F32" s="375">
        <v>6.8122999999999996</v>
      </c>
      <c r="G32" s="375">
        <v>4.6855000000000002</v>
      </c>
      <c r="H32" s="375">
        <v>3.5533999999999999</v>
      </c>
      <c r="I32" s="691">
        <v>122.524</v>
      </c>
    </row>
    <row r="33" spans="1:11" s="144" customFormat="1" ht="14.1" customHeight="1">
      <c r="A33" s="357"/>
      <c r="B33" s="104" t="s">
        <v>44</v>
      </c>
      <c r="C33" s="152">
        <v>94.565372030160759</v>
      </c>
      <c r="D33" s="152">
        <v>119.57913998170176</v>
      </c>
      <c r="E33" s="152">
        <v>64.252921535893151</v>
      </c>
      <c r="F33" s="152">
        <v>105.3117318781208</v>
      </c>
      <c r="G33" s="152">
        <v>81.320073588114823</v>
      </c>
      <c r="H33" s="152">
        <v>104.10148239292201</v>
      </c>
      <c r="I33" s="153">
        <v>101.59451414167377</v>
      </c>
      <c r="K33" s="320"/>
    </row>
    <row r="34" spans="1:11" s="1136" customFormat="1" ht="14.1" customHeight="1">
      <c r="A34" s="1135"/>
      <c r="B34" s="255" t="s">
        <v>45</v>
      </c>
      <c r="C34" s="280">
        <v>101.93221898481828</v>
      </c>
      <c r="D34" s="280">
        <v>98.753305629013994</v>
      </c>
      <c r="E34" s="243">
        <v>81.036978549809191</v>
      </c>
      <c r="F34" s="243">
        <v>101.86616822429906</v>
      </c>
      <c r="G34" s="243">
        <v>103.90748009668908</v>
      </c>
      <c r="H34" s="243">
        <v>104.51791281840109</v>
      </c>
      <c r="I34" s="279">
        <v>100.61672127647346</v>
      </c>
    </row>
    <row r="35" spans="1:11" s="24" customFormat="1" ht="12.75" customHeight="1">
      <c r="A35" s="1920" t="s">
        <v>527</v>
      </c>
      <c r="B35" s="1920"/>
      <c r="C35" s="1920"/>
      <c r="D35" s="1920"/>
      <c r="E35" s="1920"/>
    </row>
    <row r="36" spans="1:11" s="1401" customFormat="1" ht="12.75" customHeight="1">
      <c r="A36" s="2013" t="s">
        <v>528</v>
      </c>
      <c r="B36" s="2013"/>
      <c r="C36" s="2013"/>
      <c r="D36" s="2013"/>
    </row>
    <row r="37" spans="1:11">
      <c r="C37" s="301"/>
      <c r="D37" s="301"/>
      <c r="E37" s="301"/>
      <c r="F37" s="301"/>
      <c r="G37" s="301"/>
      <c r="H37" s="301"/>
      <c r="I37" s="301"/>
    </row>
    <row r="38" spans="1:11">
      <c r="C38" s="301"/>
      <c r="D38" s="301"/>
      <c r="E38" s="301"/>
      <c r="F38" s="301"/>
      <c r="G38" s="301"/>
      <c r="H38" s="301"/>
      <c r="I38" s="301"/>
    </row>
    <row r="40" spans="1:11">
      <c r="C40" s="301"/>
      <c r="D40" s="301"/>
      <c r="E40" s="301"/>
      <c r="F40" s="301"/>
      <c r="G40" s="301"/>
      <c r="H40" s="301"/>
      <c r="I40" s="301"/>
    </row>
  </sheetData>
  <mergeCells count="11">
    <mergeCell ref="A1:G1"/>
    <mergeCell ref="A2:G2"/>
    <mergeCell ref="A36:D36"/>
    <mergeCell ref="A3:B5"/>
    <mergeCell ref="E3:E4"/>
    <mergeCell ref="A35:E35"/>
    <mergeCell ref="I3:I5"/>
    <mergeCell ref="C5:E5"/>
    <mergeCell ref="F5:H5"/>
    <mergeCell ref="C3:D3"/>
    <mergeCell ref="F3:H3"/>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3"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G3" sqref="G3:I11"/>
    </sheetView>
  </sheetViews>
  <sheetFormatPr defaultRowHeight="14.25"/>
  <cols>
    <col min="1" max="1" width="6.625" customWidth="1"/>
    <col min="2" max="2" width="12.625" customWidth="1"/>
    <col min="3" max="13" width="9.75" customWidth="1"/>
  </cols>
  <sheetData>
    <row r="1" spans="1:13">
      <c r="A1" s="1642" t="s">
        <v>597</v>
      </c>
      <c r="B1" s="1642"/>
      <c r="C1" s="1642"/>
      <c r="D1" s="1642"/>
      <c r="E1" s="1642"/>
      <c r="F1" s="1642"/>
      <c r="L1" s="1618" t="s">
        <v>32</v>
      </c>
      <c r="M1" s="1618"/>
    </row>
    <row r="2" spans="1:13" s="1339" customFormat="1">
      <c r="A2" s="1620" t="s">
        <v>236</v>
      </c>
      <c r="B2" s="1620"/>
      <c r="C2" s="1620"/>
      <c r="D2" s="1620"/>
      <c r="E2" s="1620"/>
      <c r="F2" s="1620"/>
      <c r="L2" s="1619" t="s">
        <v>298</v>
      </c>
      <c r="M2" s="1619"/>
    </row>
    <row r="3" spans="1:13" ht="31.5" customHeight="1">
      <c r="A3" s="1638" t="s">
        <v>1088</v>
      </c>
      <c r="B3" s="1638"/>
      <c r="C3" s="1651" t="s">
        <v>1089</v>
      </c>
      <c r="D3" s="1652"/>
      <c r="E3" s="1652"/>
      <c r="F3" s="1652"/>
      <c r="G3" s="1621" t="s">
        <v>1093</v>
      </c>
      <c r="H3" s="1625"/>
      <c r="I3" s="1628"/>
      <c r="J3" s="1621" t="s">
        <v>1094</v>
      </c>
      <c r="K3" s="1625"/>
      <c r="L3" s="1625"/>
      <c r="M3" s="1664" t="s">
        <v>1095</v>
      </c>
    </row>
    <row r="4" spans="1:13">
      <c r="A4" s="1626"/>
      <c r="B4" s="1626"/>
      <c r="C4" s="1621" t="s">
        <v>1090</v>
      </c>
      <c r="D4" s="1625"/>
      <c r="E4" s="1625"/>
      <c r="F4" s="1625"/>
      <c r="G4" s="1622"/>
      <c r="H4" s="1626"/>
      <c r="I4" s="1629"/>
      <c r="J4" s="1622"/>
      <c r="K4" s="1626"/>
      <c r="L4" s="1626"/>
      <c r="M4" s="1665"/>
    </row>
    <row r="5" spans="1:13">
      <c r="A5" s="1626"/>
      <c r="B5" s="1626"/>
      <c r="C5" s="1622"/>
      <c r="D5" s="1626"/>
      <c r="E5" s="1626"/>
      <c r="F5" s="1626"/>
      <c r="G5" s="1622"/>
      <c r="H5" s="1626"/>
      <c r="I5" s="1629"/>
      <c r="J5" s="1622"/>
      <c r="K5" s="1626"/>
      <c r="L5" s="1626"/>
      <c r="M5" s="1665"/>
    </row>
    <row r="6" spans="1:13">
      <c r="A6" s="1626"/>
      <c r="B6" s="1626"/>
      <c r="C6" s="1622"/>
      <c r="D6" s="1626"/>
      <c r="E6" s="1626"/>
      <c r="F6" s="1626"/>
      <c r="G6" s="1622"/>
      <c r="H6" s="1626"/>
      <c r="I6" s="1629"/>
      <c r="J6" s="1622"/>
      <c r="K6" s="1626"/>
      <c r="L6" s="1626"/>
      <c r="M6" s="1665"/>
    </row>
    <row r="7" spans="1:13">
      <c r="A7" s="1626"/>
      <c r="B7" s="1626"/>
      <c r="C7" s="1623"/>
      <c r="D7" s="1627"/>
      <c r="E7" s="1627"/>
      <c r="F7" s="1627"/>
      <c r="G7" s="1622"/>
      <c r="H7" s="1626"/>
      <c r="I7" s="1629"/>
      <c r="J7" s="1622"/>
      <c r="K7" s="1626"/>
      <c r="L7" s="1626"/>
      <c r="M7" s="1665"/>
    </row>
    <row r="8" spans="1:13">
      <c r="A8" s="1626"/>
      <c r="B8" s="1626"/>
      <c r="C8" s="1621" t="s">
        <v>1091</v>
      </c>
      <c r="D8" s="1628"/>
      <c r="E8" s="1621" t="s">
        <v>1092</v>
      </c>
      <c r="F8" s="1625"/>
      <c r="G8" s="1622"/>
      <c r="H8" s="1626"/>
      <c r="I8" s="1629"/>
      <c r="J8" s="1622"/>
      <c r="K8" s="1626"/>
      <c r="L8" s="1626"/>
      <c r="M8" s="1665"/>
    </row>
    <row r="9" spans="1:13">
      <c r="A9" s="1626"/>
      <c r="B9" s="1626"/>
      <c r="C9" s="1622"/>
      <c r="D9" s="1629"/>
      <c r="E9" s="1622"/>
      <c r="F9" s="1626"/>
      <c r="G9" s="1622"/>
      <c r="H9" s="1626"/>
      <c r="I9" s="1629"/>
      <c r="J9" s="1622"/>
      <c r="K9" s="1626"/>
      <c r="L9" s="1626"/>
      <c r="M9" s="1665"/>
    </row>
    <row r="10" spans="1:13">
      <c r="A10" s="1626"/>
      <c r="B10" s="1626"/>
      <c r="C10" s="1622"/>
      <c r="D10" s="1629"/>
      <c r="E10" s="1622"/>
      <c r="F10" s="1626"/>
      <c r="G10" s="1622"/>
      <c r="H10" s="1626"/>
      <c r="I10" s="1629"/>
      <c r="J10" s="1622"/>
      <c r="K10" s="1626"/>
      <c r="L10" s="1626"/>
      <c r="M10" s="1665"/>
    </row>
    <row r="11" spans="1:13">
      <c r="A11" s="1626"/>
      <c r="B11" s="1626"/>
      <c r="C11" s="1623"/>
      <c r="D11" s="1662"/>
      <c r="E11" s="1623"/>
      <c r="F11" s="1627"/>
      <c r="G11" s="1630"/>
      <c r="H11" s="1631"/>
      <c r="I11" s="1632"/>
      <c r="J11" s="1630"/>
      <c r="K11" s="1631"/>
      <c r="L11" s="1631"/>
      <c r="M11" s="1665"/>
    </row>
    <row r="12" spans="1:13">
      <c r="A12" s="1626"/>
      <c r="B12" s="1626"/>
      <c r="C12" s="1653" t="s">
        <v>36</v>
      </c>
      <c r="D12" s="1659" t="s">
        <v>37</v>
      </c>
      <c r="E12" s="1653" t="s">
        <v>36</v>
      </c>
      <c r="F12" s="1656" t="s">
        <v>37</v>
      </c>
      <c r="G12" s="1643" t="s">
        <v>1096</v>
      </c>
      <c r="H12" s="1610" t="s">
        <v>36</v>
      </c>
      <c r="I12" s="1639" t="s">
        <v>37</v>
      </c>
      <c r="J12" s="1643" t="s">
        <v>1097</v>
      </c>
      <c r="K12" s="1610" t="s">
        <v>36</v>
      </c>
      <c r="L12" s="1613" t="s">
        <v>37</v>
      </c>
      <c r="M12" s="1665"/>
    </row>
    <row r="13" spans="1:13">
      <c r="A13" s="1626"/>
      <c r="B13" s="1626"/>
      <c r="C13" s="1654"/>
      <c r="D13" s="1660"/>
      <c r="E13" s="1654"/>
      <c r="F13" s="1657"/>
      <c r="G13" s="1644"/>
      <c r="H13" s="1611"/>
      <c r="I13" s="1640"/>
      <c r="J13" s="1644"/>
      <c r="K13" s="1611"/>
      <c r="L13" s="1614"/>
      <c r="M13" s="1665"/>
    </row>
    <row r="14" spans="1:13" ht="25.15" customHeight="1">
      <c r="A14" s="1631"/>
      <c r="B14" s="1631"/>
      <c r="C14" s="1655"/>
      <c r="D14" s="1661"/>
      <c r="E14" s="1655"/>
      <c r="F14" s="1658"/>
      <c r="G14" s="1645"/>
      <c r="H14" s="1646"/>
      <c r="I14" s="1647"/>
      <c r="J14" s="1645"/>
      <c r="K14" s="1646"/>
      <c r="L14" s="1668"/>
      <c r="M14" s="1666"/>
    </row>
    <row r="15" spans="1:13" s="500" customFormat="1" ht="16.899999999999999" customHeight="1">
      <c r="A15" s="775">
        <v>2016</v>
      </c>
      <c r="B15" s="761" t="s">
        <v>54</v>
      </c>
      <c r="C15" s="316">
        <v>97.5</v>
      </c>
      <c r="D15" s="777" t="s">
        <v>16</v>
      </c>
      <c r="E15" s="193">
        <v>107.5</v>
      </c>
      <c r="F15" s="778" t="s">
        <v>16</v>
      </c>
      <c r="G15" s="316">
        <v>84.6</v>
      </c>
      <c r="H15" s="781">
        <v>107.1</v>
      </c>
      <c r="I15" s="782" t="s">
        <v>16</v>
      </c>
      <c r="J15" s="193">
        <v>135.5</v>
      </c>
      <c r="K15" s="193">
        <v>101.6</v>
      </c>
      <c r="L15" s="777" t="s">
        <v>16</v>
      </c>
      <c r="M15" s="194">
        <v>6.7</v>
      </c>
    </row>
    <row r="16" spans="1:13" s="598" customFormat="1" ht="16.899999999999999" customHeight="1">
      <c r="A16" s="788">
        <v>2017</v>
      </c>
      <c r="B16" s="766" t="s">
        <v>54</v>
      </c>
      <c r="C16" s="781">
        <v>105.7</v>
      </c>
      <c r="D16" s="782" t="s">
        <v>16</v>
      </c>
      <c r="E16" s="781">
        <v>112.2</v>
      </c>
      <c r="F16" s="783" t="s">
        <v>16</v>
      </c>
      <c r="G16" s="781">
        <v>88.8</v>
      </c>
      <c r="H16" s="781">
        <v>105</v>
      </c>
      <c r="I16" s="782" t="s">
        <v>16</v>
      </c>
      <c r="J16" s="781">
        <v>137</v>
      </c>
      <c r="K16" s="781">
        <v>101.1</v>
      </c>
      <c r="L16" s="782" t="s">
        <v>16</v>
      </c>
      <c r="M16" s="789">
        <v>7.2324574606389538</v>
      </c>
    </row>
    <row r="17" spans="1:13" s="543" customFormat="1" ht="15" customHeight="1">
      <c r="A17" s="760"/>
      <c r="B17" s="772"/>
      <c r="C17" s="187"/>
      <c r="D17" s="763"/>
      <c r="E17" s="187"/>
      <c r="F17" s="763"/>
      <c r="G17" s="187"/>
      <c r="H17" s="1229"/>
      <c r="I17" s="1284"/>
      <c r="J17" s="187"/>
      <c r="K17" s="187"/>
      <c r="L17" s="763"/>
      <c r="M17" s="368"/>
    </row>
    <row r="18" spans="1:13" s="569" customFormat="1" ht="16.899999999999999" customHeight="1">
      <c r="A18" s="760">
        <v>2017</v>
      </c>
      <c r="B18" s="772" t="s">
        <v>73</v>
      </c>
      <c r="C18" s="187">
        <v>106.4</v>
      </c>
      <c r="D18" s="763">
        <v>100.7</v>
      </c>
      <c r="E18" s="187">
        <v>136.6</v>
      </c>
      <c r="F18" s="763">
        <v>111.6</v>
      </c>
      <c r="G18" s="187">
        <v>3</v>
      </c>
      <c r="H18" s="187">
        <v>105.5</v>
      </c>
      <c r="I18" s="763">
        <v>89.6</v>
      </c>
      <c r="J18" s="187">
        <v>11</v>
      </c>
      <c r="K18" s="187">
        <v>99.7</v>
      </c>
      <c r="L18" s="763">
        <v>98.3</v>
      </c>
      <c r="M18" s="368">
        <v>8.3000000000000007</v>
      </c>
    </row>
    <row r="19" spans="1:13" s="569" customFormat="1" ht="16.899999999999999" customHeight="1">
      <c r="A19" s="760"/>
      <c r="B19" s="772" t="s">
        <v>74</v>
      </c>
      <c r="C19" s="187">
        <v>104.2</v>
      </c>
      <c r="D19" s="763">
        <v>102</v>
      </c>
      <c r="E19" s="187">
        <v>133</v>
      </c>
      <c r="F19" s="763">
        <v>99.4</v>
      </c>
      <c r="G19" s="187">
        <v>3.2</v>
      </c>
      <c r="H19" s="187">
        <v>86.4</v>
      </c>
      <c r="I19" s="763">
        <v>105.8</v>
      </c>
      <c r="J19" s="187">
        <v>12.4</v>
      </c>
      <c r="K19" s="187">
        <v>100.6</v>
      </c>
      <c r="L19" s="763">
        <v>112.8</v>
      </c>
      <c r="M19" s="368">
        <v>7.6</v>
      </c>
    </row>
    <row r="20" spans="1:13" s="569" customFormat="1" ht="16.899999999999999" customHeight="1">
      <c r="A20" s="760"/>
      <c r="B20" s="772" t="s">
        <v>75</v>
      </c>
      <c r="C20" s="767">
        <v>107.7</v>
      </c>
      <c r="D20" s="769">
        <v>98.8</v>
      </c>
      <c r="E20" s="767">
        <v>120.7</v>
      </c>
      <c r="F20" s="769">
        <v>101.8</v>
      </c>
      <c r="G20" s="767">
        <v>3.1</v>
      </c>
      <c r="H20" s="767">
        <v>118</v>
      </c>
      <c r="I20" s="769">
        <v>98.8</v>
      </c>
      <c r="J20" s="767">
        <v>12.5</v>
      </c>
      <c r="K20" s="767">
        <v>99.9</v>
      </c>
      <c r="L20" s="769">
        <v>100.8</v>
      </c>
      <c r="M20" s="768">
        <v>7.7</v>
      </c>
    </row>
    <row r="21" spans="1:13" s="603" customFormat="1" ht="16.899999999999999" customHeight="1">
      <c r="A21" s="760"/>
      <c r="B21" s="772" t="s">
        <v>76</v>
      </c>
      <c r="C21" s="767">
        <v>107.79850048453731</v>
      </c>
      <c r="D21" s="769">
        <v>98.019694838220971</v>
      </c>
      <c r="E21" s="767">
        <v>108.71505345051705</v>
      </c>
      <c r="F21" s="769">
        <v>97.252594675275091</v>
      </c>
      <c r="G21" s="767">
        <v>3.3860000000000001</v>
      </c>
      <c r="H21" s="767">
        <v>97</v>
      </c>
      <c r="I21" s="769">
        <v>108.6</v>
      </c>
      <c r="J21" s="767">
        <v>12.839</v>
      </c>
      <c r="K21" s="767">
        <v>103.79143088116412</v>
      </c>
      <c r="L21" s="769">
        <v>102.57250139809859</v>
      </c>
      <c r="M21" s="768">
        <v>7.4773151854817197</v>
      </c>
    </row>
    <row r="22" spans="1:13" s="662" customFormat="1" ht="16.899999999999999" customHeight="1">
      <c r="A22" s="760"/>
      <c r="B22" s="772" t="s">
        <v>77</v>
      </c>
      <c r="C22" s="767">
        <v>115.29533144183648</v>
      </c>
      <c r="D22" s="769">
        <v>105.74709018074</v>
      </c>
      <c r="E22" s="767">
        <v>104.77690973840734</v>
      </c>
      <c r="F22" s="769">
        <v>100.28553582582313</v>
      </c>
      <c r="G22" s="767">
        <v>3.6324999999999998</v>
      </c>
      <c r="H22" s="767">
        <v>90.1</v>
      </c>
      <c r="I22" s="769">
        <v>107.3</v>
      </c>
      <c r="J22" s="767">
        <v>12.294</v>
      </c>
      <c r="K22" s="767">
        <v>98.304813689429068</v>
      </c>
      <c r="L22" s="769">
        <v>95.755121115351656</v>
      </c>
      <c r="M22" s="768">
        <v>7.8814866760168316</v>
      </c>
    </row>
    <row r="23" spans="1:13" s="603" customFormat="1" ht="16.899999999999999" customHeight="1">
      <c r="A23" s="760"/>
      <c r="B23" s="772" t="s">
        <v>78</v>
      </c>
      <c r="C23" s="767">
        <v>108.91886550054353</v>
      </c>
      <c r="D23" s="769">
        <v>98.626398210290816</v>
      </c>
      <c r="E23" s="767">
        <v>104.17703854567397</v>
      </c>
      <c r="F23" s="769">
        <v>98.305899101343527</v>
      </c>
      <c r="G23" s="767">
        <v>3.0719000000000003</v>
      </c>
      <c r="H23" s="767">
        <v>89.9</v>
      </c>
      <c r="I23" s="769">
        <v>84.3</v>
      </c>
      <c r="J23" s="767">
        <v>12.114000000000001</v>
      </c>
      <c r="K23" s="767">
        <v>82.402557649139524</v>
      </c>
      <c r="L23" s="769">
        <v>98.535871156661798</v>
      </c>
      <c r="M23" s="768">
        <v>7.8093016680802947</v>
      </c>
    </row>
    <row r="24" spans="1:13" s="650" customFormat="1" ht="16.899999999999999" customHeight="1">
      <c r="A24" s="760"/>
      <c r="B24" s="772" t="s">
        <v>79</v>
      </c>
      <c r="C24" s="767">
        <v>120.90569944487086</v>
      </c>
      <c r="D24" s="769">
        <v>102.42858655053004</v>
      </c>
      <c r="E24" s="767">
        <v>99.944703373094242</v>
      </c>
      <c r="F24" s="769">
        <v>91.609796716326059</v>
      </c>
      <c r="G24" s="767">
        <v>3.7118000000000002</v>
      </c>
      <c r="H24" s="767">
        <v>105.7</v>
      </c>
      <c r="I24" s="769">
        <v>120.6</v>
      </c>
      <c r="J24" s="767">
        <v>11.599</v>
      </c>
      <c r="K24" s="767">
        <v>98.765326975476839</v>
      </c>
      <c r="L24" s="769">
        <v>95.748720488690779</v>
      </c>
      <c r="M24" s="791">
        <v>6.9890899047092949</v>
      </c>
    </row>
    <row r="25" spans="1:13" s="650" customFormat="1" ht="16.899999999999999" customHeight="1">
      <c r="A25" s="760"/>
      <c r="B25" s="772" t="s">
        <v>80</v>
      </c>
      <c r="C25" s="767">
        <v>112.3070283191129</v>
      </c>
      <c r="D25" s="769">
        <v>99.883369011589281</v>
      </c>
      <c r="E25" s="767">
        <v>98.736282683218732</v>
      </c>
      <c r="F25" s="769">
        <v>96.182421751501735</v>
      </c>
      <c r="G25" s="767">
        <v>3.4476</v>
      </c>
      <c r="H25" s="767">
        <v>103.3</v>
      </c>
      <c r="I25" s="769">
        <v>92.882159599116321</v>
      </c>
      <c r="J25" s="767">
        <v>10.205</v>
      </c>
      <c r="K25" s="767">
        <v>99.794641110893807</v>
      </c>
      <c r="L25" s="769">
        <v>87.98172256228986</v>
      </c>
      <c r="M25" s="791">
        <v>7.2520858164481536</v>
      </c>
    </row>
    <row r="26" spans="1:13" s="650" customFormat="1" ht="16.899999999999999" customHeight="1">
      <c r="A26" s="760"/>
      <c r="B26" s="772" t="s">
        <v>81</v>
      </c>
      <c r="C26" s="767">
        <v>111.20877760411025</v>
      </c>
      <c r="D26" s="769">
        <v>106.21674352607309</v>
      </c>
      <c r="E26" s="767">
        <v>92.647030232332057</v>
      </c>
      <c r="F26" s="769">
        <v>97.898348261977148</v>
      </c>
      <c r="G26" s="767">
        <v>3.2</v>
      </c>
      <c r="H26" s="767">
        <v>93.2</v>
      </c>
      <c r="I26" s="769">
        <v>94.4</v>
      </c>
      <c r="J26" s="767">
        <v>10.608000000000001</v>
      </c>
      <c r="K26" s="767">
        <v>101.02857142857142</v>
      </c>
      <c r="L26" s="769">
        <v>103.94904458598727</v>
      </c>
      <c r="M26" s="791">
        <v>6.6759596525637441</v>
      </c>
    </row>
    <row r="27" spans="1:13" s="1174" customFormat="1" ht="9" customHeight="1">
      <c r="A27" s="760"/>
      <c r="B27" s="772"/>
      <c r="C27" s="767"/>
      <c r="D27" s="769"/>
      <c r="E27" s="767"/>
      <c r="F27" s="769"/>
      <c r="G27" s="767"/>
      <c r="H27" s="767"/>
      <c r="I27" s="769"/>
      <c r="J27" s="767"/>
      <c r="K27" s="767"/>
      <c r="L27" s="769"/>
      <c r="M27" s="768"/>
    </row>
    <row r="28" spans="1:13" s="1157" customFormat="1" ht="16.899999999999999" customHeight="1">
      <c r="A28" s="760">
        <v>2018</v>
      </c>
      <c r="B28" s="772" t="s">
        <v>82</v>
      </c>
      <c r="C28" s="767">
        <v>100.8</v>
      </c>
      <c r="D28" s="769">
        <v>94</v>
      </c>
      <c r="E28" s="767">
        <v>87.2</v>
      </c>
      <c r="F28" s="769">
        <v>91</v>
      </c>
      <c r="G28" s="767">
        <v>4</v>
      </c>
      <c r="H28" s="767">
        <v>104.24729377115251</v>
      </c>
      <c r="I28" s="769">
        <v>118.99439693305808</v>
      </c>
      <c r="J28" s="767">
        <v>10.8</v>
      </c>
      <c r="K28" s="767">
        <v>104.2</v>
      </c>
      <c r="L28" s="769">
        <v>101.7</v>
      </c>
      <c r="M28" s="768">
        <v>6</v>
      </c>
    </row>
    <row r="29" spans="1:13" s="1157" customFormat="1" ht="16.899999999999999" customHeight="1">
      <c r="A29" s="760"/>
      <c r="B29" s="772" t="s">
        <v>83</v>
      </c>
      <c r="C29" s="767">
        <v>109.6</v>
      </c>
      <c r="D29" s="769">
        <v>103.7</v>
      </c>
      <c r="E29" s="767">
        <v>90.3</v>
      </c>
      <c r="F29" s="769">
        <v>104.4</v>
      </c>
      <c r="G29" s="767">
        <v>3.1</v>
      </c>
      <c r="H29" s="767">
        <v>95.092387748107072</v>
      </c>
      <c r="I29" s="769">
        <v>75.631335035067295</v>
      </c>
      <c r="J29" s="767">
        <v>9.8000000000000007</v>
      </c>
      <c r="K29" s="767">
        <v>101.1</v>
      </c>
      <c r="L29" s="769">
        <v>90.5</v>
      </c>
      <c r="M29" s="768">
        <v>6.3</v>
      </c>
    </row>
    <row r="30" spans="1:13" s="1157" customFormat="1" ht="16.899999999999999" customHeight="1">
      <c r="A30" s="760"/>
      <c r="B30" s="772" t="s">
        <v>72</v>
      </c>
      <c r="C30" s="767">
        <v>106.7</v>
      </c>
      <c r="D30" s="769">
        <v>97.1</v>
      </c>
      <c r="E30" s="767">
        <v>91.4</v>
      </c>
      <c r="F30" s="769">
        <v>103</v>
      </c>
      <c r="G30" s="767">
        <v>3.7</v>
      </c>
      <c r="H30" s="767">
        <v>107.57571408066599</v>
      </c>
      <c r="I30" s="769">
        <v>122.79310570810668</v>
      </c>
      <c r="J30" s="767">
        <v>11</v>
      </c>
      <c r="K30" s="767">
        <v>97.9</v>
      </c>
      <c r="L30" s="769">
        <v>112.3</v>
      </c>
      <c r="M30" s="768">
        <v>6.4</v>
      </c>
    </row>
    <row r="31" spans="1:13" s="1331" customFormat="1" ht="16.899999999999999" customHeight="1">
      <c r="A31" s="760"/>
      <c r="B31" s="772" t="s">
        <v>73</v>
      </c>
      <c r="C31" s="767">
        <v>106.8</v>
      </c>
      <c r="D31" s="769">
        <v>100.8</v>
      </c>
      <c r="E31" s="767">
        <v>80.2</v>
      </c>
      <c r="F31" s="769">
        <v>98</v>
      </c>
      <c r="G31" s="767">
        <v>3.6</v>
      </c>
      <c r="H31" s="767">
        <v>116</v>
      </c>
      <c r="I31" s="769">
        <v>96.6</v>
      </c>
      <c r="J31" s="767">
        <v>11.2</v>
      </c>
      <c r="K31" s="767">
        <v>102.1</v>
      </c>
      <c r="L31" s="769">
        <v>102.5</v>
      </c>
      <c r="M31" s="768">
        <v>6.1</v>
      </c>
    </row>
    <row r="32" spans="1:13" s="1331" customFormat="1" ht="16.899999999999999" customHeight="1">
      <c r="A32" s="760"/>
      <c r="B32" s="772" t="s">
        <v>74</v>
      </c>
      <c r="C32" s="767">
        <v>102.1</v>
      </c>
      <c r="D32" s="769">
        <v>97.6</v>
      </c>
      <c r="E32" s="767">
        <v>79.599999999999994</v>
      </c>
      <c r="F32" s="769">
        <v>98.7</v>
      </c>
      <c r="G32" s="767">
        <v>3.4</v>
      </c>
      <c r="H32" s="767">
        <v>103.6</v>
      </c>
      <c r="I32" s="769">
        <v>94.5</v>
      </c>
      <c r="J32" s="767">
        <v>13</v>
      </c>
      <c r="K32" s="767">
        <v>104.8</v>
      </c>
      <c r="L32" s="769">
        <v>115.9</v>
      </c>
      <c r="M32" s="768">
        <v>6.3</v>
      </c>
    </row>
    <row r="33" spans="1:13" s="1331" customFormat="1" ht="16.899999999999999" customHeight="1">
      <c r="A33" s="760"/>
      <c r="B33" s="772" t="s">
        <v>75</v>
      </c>
      <c r="C33" s="767">
        <v>105.3</v>
      </c>
      <c r="D33" s="769">
        <v>101.9</v>
      </c>
      <c r="E33" s="767">
        <v>81.3</v>
      </c>
      <c r="F33" s="769">
        <v>103.9</v>
      </c>
      <c r="G33" s="767">
        <v>3.5</v>
      </c>
      <c r="H33" s="767">
        <v>106.5</v>
      </c>
      <c r="I33" s="769">
        <v>101.5</v>
      </c>
      <c r="J33" s="767">
        <v>12.3</v>
      </c>
      <c r="K33" s="767">
        <v>98.7</v>
      </c>
      <c r="L33" s="769">
        <v>94.9</v>
      </c>
      <c r="M33" s="768">
        <v>6.5</v>
      </c>
    </row>
    <row r="34" spans="1:13" ht="23.25" customHeight="1">
      <c r="A34" s="1667" t="s">
        <v>728</v>
      </c>
      <c r="B34" s="1667"/>
      <c r="C34" s="1667"/>
      <c r="D34" s="1667"/>
      <c r="E34" s="1667"/>
      <c r="F34" s="1667"/>
      <c r="G34" s="1667"/>
      <c r="H34" s="1667"/>
      <c r="I34" s="1667"/>
      <c r="J34" s="1667"/>
      <c r="K34" s="1667"/>
      <c r="L34" s="1667"/>
      <c r="M34" s="1667"/>
    </row>
    <row r="35" spans="1:13" s="1339" customFormat="1" ht="21.75" customHeight="1">
      <c r="A35" s="1663" t="s">
        <v>729</v>
      </c>
      <c r="B35" s="1663"/>
      <c r="C35" s="1663"/>
      <c r="D35" s="1663"/>
      <c r="E35" s="1663"/>
      <c r="F35" s="1663"/>
      <c r="G35" s="1663"/>
      <c r="H35" s="1663"/>
      <c r="I35" s="1663"/>
      <c r="J35" s="1663"/>
      <c r="K35" s="1663"/>
      <c r="L35" s="1663"/>
      <c r="M35" s="1663"/>
    </row>
  </sheetData>
  <mergeCells count="24">
    <mergeCell ref="A35:M35"/>
    <mergeCell ref="J3:L11"/>
    <mergeCell ref="M3:M14"/>
    <mergeCell ref="G12:G14"/>
    <mergeCell ref="H12:H14"/>
    <mergeCell ref="C3:F3"/>
    <mergeCell ref="A34:M34"/>
    <mergeCell ref="K12:K14"/>
    <mergeCell ref="E12:E14"/>
    <mergeCell ref="C12:C14"/>
    <mergeCell ref="L12:L14"/>
    <mergeCell ref="G3:I11"/>
    <mergeCell ref="A3:B14"/>
    <mergeCell ref="C8:D11"/>
    <mergeCell ref="D12:D14"/>
    <mergeCell ref="F12:F14"/>
    <mergeCell ref="L1:M1"/>
    <mergeCell ref="L2:M2"/>
    <mergeCell ref="J12:J14"/>
    <mergeCell ref="A1:F1"/>
    <mergeCell ref="A2:F2"/>
    <mergeCell ref="E8:F11"/>
    <mergeCell ref="C4:F7"/>
    <mergeCell ref="I12:I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election activeCell="F4" sqref="F4:F9"/>
    </sheetView>
  </sheetViews>
  <sheetFormatPr defaultRowHeight="14.25"/>
  <cols>
    <col min="1" max="1" width="9.625" customWidth="1"/>
    <col min="2" max="2" width="13.625" customWidth="1"/>
    <col min="3" max="9" width="14.75" customWidth="1"/>
  </cols>
  <sheetData>
    <row r="1" spans="1:11">
      <c r="A1" s="86" t="s">
        <v>529</v>
      </c>
      <c r="B1" s="86"/>
      <c r="C1" s="86"/>
      <c r="D1" s="86"/>
      <c r="E1" s="86"/>
      <c r="F1" s="86"/>
      <c r="G1" s="86"/>
      <c r="H1" s="553" t="s">
        <v>32</v>
      </c>
      <c r="J1" s="560"/>
      <c r="K1" s="560"/>
    </row>
    <row r="2" spans="1:11" s="1339" customFormat="1">
      <c r="A2" s="1593" t="s">
        <v>1406</v>
      </c>
      <c r="B2" s="1593"/>
      <c r="C2" s="1593"/>
      <c r="D2" s="1593"/>
      <c r="E2" s="1593"/>
      <c r="F2" s="1593"/>
      <c r="G2" s="1593"/>
      <c r="H2" s="1592" t="s">
        <v>298</v>
      </c>
    </row>
    <row r="3" spans="1:11" ht="35.1" customHeight="1">
      <c r="A3" s="1720" t="s">
        <v>1407</v>
      </c>
      <c r="B3" s="2015"/>
      <c r="C3" s="1731" t="s">
        <v>1965</v>
      </c>
      <c r="D3" s="1732"/>
      <c r="E3" s="1732"/>
      <c r="F3" s="2011"/>
      <c r="G3" s="1633" t="s">
        <v>1411</v>
      </c>
      <c r="H3" s="1790" t="s">
        <v>1412</v>
      </c>
      <c r="I3" s="1720" t="s">
        <v>1413</v>
      </c>
    </row>
    <row r="4" spans="1:11">
      <c r="A4" s="2016"/>
      <c r="B4" s="2017"/>
      <c r="C4" s="1733" t="s">
        <v>1396</v>
      </c>
      <c r="D4" s="1790" t="s">
        <v>1408</v>
      </c>
      <c r="E4" s="1720" t="s">
        <v>1409</v>
      </c>
      <c r="F4" s="1790" t="s">
        <v>1410</v>
      </c>
      <c r="G4" s="1634"/>
      <c r="H4" s="1726"/>
      <c r="I4" s="1722"/>
    </row>
    <row r="5" spans="1:11">
      <c r="A5" s="2016"/>
      <c r="B5" s="2017"/>
      <c r="C5" s="1744"/>
      <c r="D5" s="1726"/>
      <c r="E5" s="1722"/>
      <c r="F5" s="1726"/>
      <c r="G5" s="1634"/>
      <c r="H5" s="1726"/>
      <c r="I5" s="1722"/>
    </row>
    <row r="6" spans="1:11">
      <c r="A6" s="2016"/>
      <c r="B6" s="2017"/>
      <c r="C6" s="1744"/>
      <c r="D6" s="1726"/>
      <c r="E6" s="1722"/>
      <c r="F6" s="1726"/>
      <c r="G6" s="1634"/>
      <c r="H6" s="1726"/>
      <c r="I6" s="1722"/>
    </row>
    <row r="7" spans="1:11">
      <c r="A7" s="2016"/>
      <c r="B7" s="2017"/>
      <c r="C7" s="1744"/>
      <c r="D7" s="1726"/>
      <c r="E7" s="1722"/>
      <c r="F7" s="1726"/>
      <c r="G7" s="1634"/>
      <c r="H7" s="1726"/>
      <c r="I7" s="1722"/>
    </row>
    <row r="8" spans="1:11">
      <c r="A8" s="2016"/>
      <c r="B8" s="2017"/>
      <c r="C8" s="1744"/>
      <c r="D8" s="1726"/>
      <c r="E8" s="1722"/>
      <c r="F8" s="1726"/>
      <c r="G8" s="1634"/>
      <c r="H8" s="1726"/>
      <c r="I8" s="1722"/>
    </row>
    <row r="9" spans="1:11">
      <c r="A9" s="2016"/>
      <c r="B9" s="2017"/>
      <c r="C9" s="1949"/>
      <c r="D9" s="1727"/>
      <c r="E9" s="1724"/>
      <c r="F9" s="1727"/>
      <c r="G9" s="1635"/>
      <c r="H9" s="1726"/>
      <c r="I9" s="1722"/>
    </row>
    <row r="10" spans="1:11" ht="20.100000000000001" customHeight="1">
      <c r="A10" s="2018"/>
      <c r="B10" s="2019"/>
      <c r="C10" s="1714" t="s">
        <v>904</v>
      </c>
      <c r="D10" s="1715"/>
      <c r="E10" s="1715"/>
      <c r="F10" s="1715"/>
      <c r="G10" s="1729"/>
      <c r="H10" s="1727"/>
      <c r="I10" s="1724"/>
    </row>
    <row r="11" spans="1:11" s="487" customFormat="1" ht="16.149999999999999" customHeight="1">
      <c r="A11" s="357">
        <v>2016</v>
      </c>
      <c r="B11" s="105" t="s">
        <v>54</v>
      </c>
      <c r="C11" s="225">
        <v>75.38</v>
      </c>
      <c r="D11" s="225">
        <v>67.41</v>
      </c>
      <c r="E11" s="225">
        <v>70.06</v>
      </c>
      <c r="F11" s="225">
        <v>64.23</v>
      </c>
      <c r="G11" s="225">
        <v>85.7</v>
      </c>
      <c r="H11" s="225">
        <v>180.14</v>
      </c>
      <c r="I11" s="275">
        <v>4.6399999999999997</v>
      </c>
    </row>
    <row r="12" spans="1:11" s="652" customFormat="1" ht="16.149999999999999" customHeight="1">
      <c r="A12" s="357">
        <v>2017</v>
      </c>
      <c r="B12" s="105" t="s">
        <v>54</v>
      </c>
      <c r="C12" s="225">
        <v>76.240833333333342</v>
      </c>
      <c r="D12" s="225">
        <v>70.6875</v>
      </c>
      <c r="E12" s="225">
        <v>72.752499999999998</v>
      </c>
      <c r="F12" s="225">
        <v>67.505833333333328</v>
      </c>
      <c r="G12" s="225">
        <v>79.546666666666667</v>
      </c>
      <c r="H12" s="225">
        <v>218.26499999999999</v>
      </c>
      <c r="I12" s="275">
        <v>5.1749999999999998</v>
      </c>
    </row>
    <row r="13" spans="1:11" ht="16.149999999999999" customHeight="1">
      <c r="A13" s="357"/>
      <c r="B13" s="104" t="s">
        <v>44</v>
      </c>
      <c r="C13" s="336">
        <v>101.14087356423495</v>
      </c>
      <c r="D13" s="336">
        <v>104.8685202813802</v>
      </c>
      <c r="E13" s="336">
        <v>103.84189930179724</v>
      </c>
      <c r="F13" s="336">
        <v>105.09743376839045</v>
      </c>
      <c r="G13" s="336">
        <v>92.819011872696692</v>
      </c>
      <c r="H13" s="336">
        <v>121.16745774002831</v>
      </c>
      <c r="I13" s="337">
        <v>111.51014544801583</v>
      </c>
    </row>
    <row r="14" spans="1:11" s="487" customFormat="1" ht="15" customHeight="1">
      <c r="A14" s="357"/>
      <c r="B14" s="106"/>
      <c r="C14" s="150"/>
      <c r="D14" s="150"/>
      <c r="E14" s="150"/>
      <c r="F14" s="150"/>
      <c r="G14" s="150"/>
      <c r="H14" s="150"/>
      <c r="I14" s="151"/>
    </row>
    <row r="15" spans="1:11" s="571" customFormat="1" ht="16.149999999999999" customHeight="1">
      <c r="A15" s="357">
        <v>2017</v>
      </c>
      <c r="B15" s="106" t="s">
        <v>73</v>
      </c>
      <c r="C15" s="150">
        <v>75</v>
      </c>
      <c r="D15" s="150">
        <v>68.349999999999994</v>
      </c>
      <c r="E15" s="150">
        <v>73.260000000000005</v>
      </c>
      <c r="F15" s="150">
        <v>67.64</v>
      </c>
      <c r="G15" s="150">
        <v>79.87</v>
      </c>
      <c r="H15" s="150">
        <v>215.59</v>
      </c>
      <c r="I15" s="151">
        <v>4.9800000000000004</v>
      </c>
    </row>
    <row r="16" spans="1:11" s="571" customFormat="1" ht="16.149999999999999" customHeight="1">
      <c r="A16" s="357"/>
      <c r="B16" s="106" t="s">
        <v>74</v>
      </c>
      <c r="C16" s="150" t="s">
        <v>572</v>
      </c>
      <c r="D16" s="150" t="s">
        <v>573</v>
      </c>
      <c r="E16" s="150" t="s">
        <v>574</v>
      </c>
      <c r="F16" s="150" t="s">
        <v>575</v>
      </c>
      <c r="G16" s="150" t="s">
        <v>576</v>
      </c>
      <c r="H16" s="150" t="s">
        <v>577</v>
      </c>
      <c r="I16" s="151" t="s">
        <v>578</v>
      </c>
    </row>
    <row r="17" spans="1:9" s="571" customFormat="1" ht="16.149999999999999" customHeight="1">
      <c r="A17" s="357"/>
      <c r="B17" s="106" t="s">
        <v>75</v>
      </c>
      <c r="C17" s="577">
        <v>79.430000000000007</v>
      </c>
      <c r="D17" s="577">
        <v>74.84</v>
      </c>
      <c r="E17" s="577">
        <v>76.75</v>
      </c>
      <c r="F17" s="577">
        <v>71.78</v>
      </c>
      <c r="G17" s="150">
        <v>77.25</v>
      </c>
      <c r="H17" s="150">
        <v>220</v>
      </c>
      <c r="I17" s="578">
        <v>5.37</v>
      </c>
    </row>
    <row r="18" spans="1:9" s="604" customFormat="1" ht="16.149999999999999" customHeight="1">
      <c r="A18" s="357"/>
      <c r="B18" s="106" t="s">
        <v>76</v>
      </c>
      <c r="C18" s="577">
        <v>80.58</v>
      </c>
      <c r="D18" s="577">
        <v>74.94</v>
      </c>
      <c r="E18" s="577">
        <v>74.69</v>
      </c>
      <c r="F18" s="577">
        <v>70.239999999999995</v>
      </c>
      <c r="G18" s="150">
        <v>87.24</v>
      </c>
      <c r="H18" s="150">
        <v>219.21</v>
      </c>
      <c r="I18" s="578">
        <v>5.49</v>
      </c>
    </row>
    <row r="19" spans="1:9" s="604" customFormat="1" ht="16.149999999999999" customHeight="1">
      <c r="A19" s="357"/>
      <c r="B19" s="106" t="s">
        <v>77</v>
      </c>
      <c r="C19" s="577">
        <v>75.73</v>
      </c>
      <c r="D19" s="150">
        <v>71.3</v>
      </c>
      <c r="E19" s="577">
        <v>70.790000000000006</v>
      </c>
      <c r="F19" s="577">
        <v>67.150000000000006</v>
      </c>
      <c r="G19" s="577">
        <v>79.19</v>
      </c>
      <c r="H19" s="577">
        <v>230.56</v>
      </c>
      <c r="I19" s="578">
        <v>5.47</v>
      </c>
    </row>
    <row r="20" spans="1:9" s="604" customFormat="1" ht="16.149999999999999" customHeight="1">
      <c r="A20" s="357"/>
      <c r="B20" s="106" t="s">
        <v>78</v>
      </c>
      <c r="C20" s="577">
        <v>75.36</v>
      </c>
      <c r="D20" s="577">
        <v>70.739999999999995</v>
      </c>
      <c r="E20" s="577">
        <v>70.17</v>
      </c>
      <c r="F20" s="577">
        <v>66.569999999999993</v>
      </c>
      <c r="G20" s="150">
        <v>77.92</v>
      </c>
      <c r="H20" s="150">
        <v>226.43</v>
      </c>
      <c r="I20" s="578">
        <v>5.38</v>
      </c>
    </row>
    <row r="21" spans="1:9" s="652" customFormat="1" ht="16.149999999999999" customHeight="1">
      <c r="A21" s="357"/>
      <c r="B21" s="106" t="s">
        <v>79</v>
      </c>
      <c r="C21" s="577">
        <v>75.709999999999994</v>
      </c>
      <c r="D21" s="577">
        <v>72.41</v>
      </c>
      <c r="E21" s="577">
        <v>71.27</v>
      </c>
      <c r="F21" s="577">
        <v>67.84</v>
      </c>
      <c r="G21" s="150">
        <v>77.209999999999994</v>
      </c>
      <c r="H21" s="150">
        <v>224</v>
      </c>
      <c r="I21" s="578">
        <v>5.52</v>
      </c>
    </row>
    <row r="22" spans="1:9" s="652" customFormat="1" ht="16.149999999999999" customHeight="1">
      <c r="A22" s="357"/>
      <c r="B22" s="106" t="s">
        <v>80</v>
      </c>
      <c r="C22" s="577">
        <v>78.69</v>
      </c>
      <c r="D22" s="577">
        <v>67.12</v>
      </c>
      <c r="E22" s="577">
        <v>74.45</v>
      </c>
      <c r="F22" s="150">
        <v>67.3</v>
      </c>
      <c r="G22" s="150">
        <v>77.42</v>
      </c>
      <c r="H22" s="150">
        <v>228</v>
      </c>
      <c r="I22" s="578">
        <v>5.29</v>
      </c>
    </row>
    <row r="23" spans="1:9" s="652" customFormat="1" ht="16.149999999999999" customHeight="1">
      <c r="A23" s="357"/>
      <c r="B23" s="106" t="s">
        <v>81</v>
      </c>
      <c r="C23" s="577">
        <v>77.540000000000006</v>
      </c>
      <c r="D23" s="577">
        <v>71.38</v>
      </c>
      <c r="E23" s="577">
        <v>74.37</v>
      </c>
      <c r="F23" s="150">
        <v>69.400000000000006</v>
      </c>
      <c r="G23" s="150">
        <v>79.64</v>
      </c>
      <c r="H23" s="150">
        <v>222.86</v>
      </c>
      <c r="I23" s="578">
        <v>4.84</v>
      </c>
    </row>
    <row r="24" spans="1:9" s="652" customFormat="1" ht="16.149999999999999" customHeight="1">
      <c r="A24" s="357"/>
      <c r="B24" s="106"/>
      <c r="C24" s="577"/>
      <c r="D24" s="577"/>
      <c r="E24" s="577"/>
      <c r="F24" s="150"/>
      <c r="G24" s="150"/>
      <c r="H24" s="150"/>
      <c r="I24" s="578"/>
    </row>
    <row r="25" spans="1:9" s="652" customFormat="1" ht="16.149999999999999" customHeight="1">
      <c r="A25" s="357">
        <v>2018</v>
      </c>
      <c r="B25" s="106" t="s">
        <v>82</v>
      </c>
      <c r="C25" s="577">
        <v>78.41</v>
      </c>
      <c r="D25" s="577">
        <v>71.709999999999994</v>
      </c>
      <c r="E25" s="150">
        <v>75.099999999999994</v>
      </c>
      <c r="F25" s="150">
        <v>68.040000000000006</v>
      </c>
      <c r="G25" s="150">
        <v>77.819999999999993</v>
      </c>
      <c r="H25" s="150">
        <v>227.18</v>
      </c>
      <c r="I25" s="578">
        <v>4.6100000000000003</v>
      </c>
    </row>
    <row r="26" spans="1:9" s="652" customFormat="1" ht="16.149999999999999" customHeight="1">
      <c r="A26" s="357"/>
      <c r="B26" s="106" t="s">
        <v>83</v>
      </c>
      <c r="C26" s="577">
        <v>80.23</v>
      </c>
      <c r="D26" s="577">
        <v>71.48</v>
      </c>
      <c r="E26" s="577">
        <v>73.59</v>
      </c>
      <c r="F26" s="577">
        <v>69.13</v>
      </c>
      <c r="G26" s="577">
        <v>79.23</v>
      </c>
      <c r="H26" s="577">
        <v>225.71</v>
      </c>
      <c r="I26" s="578">
        <v>4.66</v>
      </c>
    </row>
    <row r="27" spans="1:9" s="652" customFormat="1" ht="16.149999999999999" customHeight="1">
      <c r="A27" s="357"/>
      <c r="B27" s="106" t="s">
        <v>72</v>
      </c>
      <c r="C27" s="150">
        <v>78.400000000000006</v>
      </c>
      <c r="D27" s="577">
        <v>73.33</v>
      </c>
      <c r="E27" s="577">
        <v>76.55</v>
      </c>
      <c r="F27" s="150">
        <v>71.209999999999994</v>
      </c>
      <c r="G27" s="150">
        <v>81.58</v>
      </c>
      <c r="H27" s="150">
        <v>216.36</v>
      </c>
      <c r="I27" s="578">
        <v>4.88</v>
      </c>
    </row>
    <row r="28" spans="1:9" s="652" customFormat="1" ht="16.149999999999999" customHeight="1">
      <c r="A28" s="357"/>
      <c r="B28" s="106" t="s">
        <v>73</v>
      </c>
      <c r="C28" s="150">
        <v>80.760000000000005</v>
      </c>
      <c r="D28" s="577">
        <v>74.38</v>
      </c>
      <c r="E28" s="577">
        <v>80.05</v>
      </c>
      <c r="F28" s="150">
        <v>71.8</v>
      </c>
      <c r="G28" s="150">
        <v>81.2</v>
      </c>
      <c r="H28" s="150">
        <v>230</v>
      </c>
      <c r="I28" s="578">
        <v>5.07</v>
      </c>
    </row>
    <row r="29" spans="1:9" s="652" customFormat="1" ht="16.149999999999999" customHeight="1">
      <c r="A29" s="357"/>
      <c r="B29" s="106" t="s">
        <v>74</v>
      </c>
      <c r="C29" s="150">
        <v>81.39</v>
      </c>
      <c r="D29" s="577">
        <v>71.45</v>
      </c>
      <c r="E29" s="577">
        <v>77.48</v>
      </c>
      <c r="F29" s="150">
        <v>72.319999999999993</v>
      </c>
      <c r="G29" s="150">
        <v>78.42</v>
      </c>
      <c r="H29" s="150">
        <v>224.62</v>
      </c>
      <c r="I29" s="578">
        <v>4.83</v>
      </c>
    </row>
    <row r="30" spans="1:9" s="652" customFormat="1" ht="16.149999999999999" customHeight="1">
      <c r="A30" s="357"/>
      <c r="B30" s="106" t="s">
        <v>75</v>
      </c>
      <c r="C30" s="150">
        <v>81.61</v>
      </c>
      <c r="D30" s="577">
        <v>71.69</v>
      </c>
      <c r="E30" s="577">
        <v>77.23</v>
      </c>
      <c r="F30" s="150">
        <v>72.72</v>
      </c>
      <c r="G30" s="150">
        <v>71.77</v>
      </c>
      <c r="H30" s="150">
        <v>225.77</v>
      </c>
      <c r="I30" s="578">
        <v>5.05</v>
      </c>
    </row>
    <row r="31" spans="1:9" ht="16.149999999999999" customHeight="1">
      <c r="A31" s="349"/>
      <c r="B31" s="104" t="s">
        <v>44</v>
      </c>
      <c r="C31" s="152">
        <v>102.74455495404757</v>
      </c>
      <c r="D31" s="152">
        <v>95.791020844468193</v>
      </c>
      <c r="E31" s="152">
        <v>100.62540716612378</v>
      </c>
      <c r="F31" s="152">
        <v>101.30955697966006</v>
      </c>
      <c r="G31" s="152">
        <v>92.906148867313902</v>
      </c>
      <c r="H31" s="152">
        <v>102.62272727272727</v>
      </c>
      <c r="I31" s="153">
        <v>94.040968342644319</v>
      </c>
    </row>
    <row r="32" spans="1:9" s="1121" customFormat="1" ht="16.149999999999999" customHeight="1">
      <c r="A32" s="1137"/>
      <c r="B32" s="255" t="s">
        <v>45</v>
      </c>
      <c r="C32" s="280">
        <v>100.27030347708563</v>
      </c>
      <c r="D32" s="280">
        <v>100.33589923023092</v>
      </c>
      <c r="E32" s="280">
        <v>99.677336086732055</v>
      </c>
      <c r="F32" s="280">
        <v>100.55309734513276</v>
      </c>
      <c r="G32" s="280">
        <v>91.520020402958423</v>
      </c>
      <c r="H32" s="280">
        <v>100.51197578131956</v>
      </c>
      <c r="I32" s="281">
        <v>104.55486542443064</v>
      </c>
    </row>
    <row r="33" spans="1:9" ht="20.100000000000001" customHeight="1">
      <c r="A33" s="919" t="s">
        <v>823</v>
      </c>
      <c r="B33" s="919"/>
      <c r="C33" s="919"/>
      <c r="D33" s="919"/>
      <c r="E33" s="519"/>
      <c r="F33" s="519"/>
      <c r="G33" s="519"/>
      <c r="H33" s="519"/>
      <c r="I33" s="519"/>
    </row>
    <row r="34" spans="1:9" s="1339" customFormat="1" ht="15" customHeight="1">
      <c r="A34" s="1595" t="s">
        <v>530</v>
      </c>
      <c r="B34" s="1595"/>
      <c r="C34" s="1595"/>
      <c r="D34" s="1585"/>
      <c r="E34" s="1585"/>
      <c r="F34" s="1585"/>
      <c r="G34" s="1585"/>
      <c r="H34" s="1585"/>
      <c r="I34" s="1585"/>
    </row>
    <row r="35" spans="1:9" ht="14.1" customHeight="1">
      <c r="A35" s="2014" t="s">
        <v>43</v>
      </c>
      <c r="B35" s="1605"/>
      <c r="C35" s="1605"/>
      <c r="D35" s="1605"/>
      <c r="E35" s="1605"/>
      <c r="F35" s="1605"/>
      <c r="G35" s="1605"/>
      <c r="H35" s="1605"/>
      <c r="I35" s="1605"/>
    </row>
    <row r="36" spans="1:9">
      <c r="C36" s="15"/>
      <c r="D36" s="15"/>
      <c r="E36" s="15"/>
      <c r="F36" s="15"/>
      <c r="G36" s="15"/>
      <c r="H36" s="15"/>
      <c r="I36" s="15"/>
    </row>
    <row r="38" spans="1:9">
      <c r="C38" s="15"/>
      <c r="D38" s="15"/>
      <c r="E38" s="15"/>
      <c r="F38" s="15"/>
      <c r="G38" s="15"/>
      <c r="H38" s="15"/>
      <c r="I38" s="15"/>
    </row>
  </sheetData>
  <mergeCells count="11">
    <mergeCell ref="G3:G9"/>
    <mergeCell ref="A35:I35"/>
    <mergeCell ref="H3:H10"/>
    <mergeCell ref="A3:B10"/>
    <mergeCell ref="C3:F3"/>
    <mergeCell ref="C10:G10"/>
    <mergeCell ref="I3:I10"/>
    <mergeCell ref="C4:C9"/>
    <mergeCell ref="D4:D9"/>
    <mergeCell ref="E4:E9"/>
    <mergeCell ref="F4:F9"/>
  </mergeCells>
  <phoneticPr fontId="0" type="noConversion"/>
  <hyperlinks>
    <hyperlink ref="H1" location="'Spis tablic     List of tables'!A4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C16:I16"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90" zoomScaleNormal="90" workbookViewId="0">
      <selection activeCell="A39" sqref="A39:XFD39"/>
    </sheetView>
  </sheetViews>
  <sheetFormatPr defaultRowHeight="12.75"/>
  <cols>
    <col min="1" max="1" width="8.125" style="4" customWidth="1"/>
    <col min="2" max="2" width="13.625" style="4" customWidth="1"/>
    <col min="3" max="10" width="12.75" style="4" customWidth="1"/>
    <col min="11" max="16384" width="9" style="4"/>
  </cols>
  <sheetData>
    <row r="1" spans="1:10">
      <c r="A1" s="1642" t="s">
        <v>621</v>
      </c>
      <c r="B1" s="1642"/>
      <c r="C1" s="1642"/>
      <c r="D1" s="1642"/>
      <c r="E1" s="1642"/>
      <c r="F1" s="1642"/>
      <c r="G1" s="83"/>
      <c r="I1" s="97" t="s">
        <v>32</v>
      </c>
    </row>
    <row r="2" spans="1:10" s="1342" customFormat="1">
      <c r="A2" s="1699" t="s">
        <v>18</v>
      </c>
      <c r="B2" s="1699"/>
      <c r="C2" s="1699"/>
      <c r="D2" s="1699"/>
      <c r="E2" s="1699"/>
      <c r="F2" s="1699"/>
      <c r="G2" s="1584"/>
      <c r="I2" s="1583" t="s">
        <v>298</v>
      </c>
    </row>
    <row r="3" spans="1:10" ht="14.25" customHeight="1">
      <c r="A3" s="1625" t="s">
        <v>1414</v>
      </c>
      <c r="B3" s="1628"/>
      <c r="C3" s="1932" t="s">
        <v>1415</v>
      </c>
      <c r="D3" s="1638"/>
      <c r="E3" s="1638"/>
      <c r="F3" s="1638"/>
      <c r="G3" s="1638"/>
      <c r="H3" s="1638"/>
      <c r="I3" s="1621" t="s">
        <v>1420</v>
      </c>
      <c r="J3" s="1625"/>
    </row>
    <row r="4" spans="1:10" ht="14.25" customHeight="1">
      <c r="A4" s="1626"/>
      <c r="B4" s="1629"/>
      <c r="C4" s="1622"/>
      <c r="D4" s="1626"/>
      <c r="E4" s="1626"/>
      <c r="F4" s="1626"/>
      <c r="G4" s="1626"/>
      <c r="H4" s="1626"/>
      <c r="I4" s="1622"/>
      <c r="J4" s="1626"/>
    </row>
    <row r="5" spans="1:10">
      <c r="A5" s="1626"/>
      <c r="B5" s="1629"/>
      <c r="C5" s="1622"/>
      <c r="D5" s="1626"/>
      <c r="E5" s="1626"/>
      <c r="F5" s="1626"/>
      <c r="G5" s="1626"/>
      <c r="H5" s="1626"/>
      <c r="I5" s="1622"/>
      <c r="J5" s="1626"/>
    </row>
    <row r="6" spans="1:10">
      <c r="A6" s="1626"/>
      <c r="B6" s="1629"/>
      <c r="C6" s="1622"/>
      <c r="D6" s="1626"/>
      <c r="E6" s="1626"/>
      <c r="F6" s="1626"/>
      <c r="G6" s="1626"/>
      <c r="H6" s="1626"/>
      <c r="I6" s="1622"/>
      <c r="J6" s="1626"/>
    </row>
    <row r="7" spans="1:10">
      <c r="A7" s="1626"/>
      <c r="B7" s="1629"/>
      <c r="C7" s="1630"/>
      <c r="D7" s="1631"/>
      <c r="E7" s="1631"/>
      <c r="F7" s="1631"/>
      <c r="G7" s="1631"/>
      <c r="H7" s="1631"/>
      <c r="I7" s="1622"/>
      <c r="J7" s="1626"/>
    </row>
    <row r="8" spans="1:10" ht="15" customHeight="1">
      <c r="A8" s="1626"/>
      <c r="B8" s="1629"/>
      <c r="C8" s="1932" t="s">
        <v>1416</v>
      </c>
      <c r="D8" s="1702"/>
      <c r="E8" s="1643" t="s">
        <v>1417</v>
      </c>
      <c r="F8" s="1664" t="s">
        <v>1418</v>
      </c>
      <c r="G8" s="1702"/>
      <c r="H8" s="1664" t="s">
        <v>1419</v>
      </c>
      <c r="I8" s="1622"/>
      <c r="J8" s="1626"/>
    </row>
    <row r="9" spans="1:10">
      <c r="A9" s="1626"/>
      <c r="B9" s="1629"/>
      <c r="C9" s="1622"/>
      <c r="D9" s="1703"/>
      <c r="E9" s="1644"/>
      <c r="F9" s="1665"/>
      <c r="G9" s="1703"/>
      <c r="H9" s="1665"/>
      <c r="I9" s="1622"/>
      <c r="J9" s="1626"/>
    </row>
    <row r="10" spans="1:10" ht="14.25" customHeight="1">
      <c r="A10" s="1626"/>
      <c r="B10" s="1629"/>
      <c r="C10" s="1622"/>
      <c r="D10" s="1703"/>
      <c r="E10" s="1644"/>
      <c r="F10" s="1665"/>
      <c r="G10" s="1703"/>
      <c r="H10" s="1665"/>
      <c r="I10" s="1622"/>
      <c r="J10" s="1626"/>
    </row>
    <row r="11" spans="1:10">
      <c r="A11" s="1626"/>
      <c r="B11" s="1629"/>
      <c r="C11" s="1622"/>
      <c r="D11" s="1703"/>
      <c r="E11" s="1644"/>
      <c r="F11" s="1665"/>
      <c r="G11" s="1703"/>
      <c r="H11" s="1665"/>
      <c r="I11" s="1622"/>
      <c r="J11" s="1626"/>
    </row>
    <row r="12" spans="1:10">
      <c r="A12" s="1626"/>
      <c r="B12" s="1629"/>
      <c r="C12" s="1630"/>
      <c r="D12" s="1704"/>
      <c r="E12" s="1645"/>
      <c r="F12" s="1666"/>
      <c r="G12" s="1704"/>
      <c r="H12" s="1666"/>
      <c r="I12" s="1623"/>
      <c r="J12" s="1627"/>
    </row>
    <row r="13" spans="1:10" ht="14.25" customHeight="1">
      <c r="A13" s="1626"/>
      <c r="B13" s="1629"/>
      <c r="C13" s="1607" t="s">
        <v>1421</v>
      </c>
      <c r="D13" s="1643" t="s">
        <v>1422</v>
      </c>
      <c r="E13" s="1664" t="s">
        <v>1423</v>
      </c>
      <c r="F13" s="1702"/>
      <c r="G13" s="1664" t="s">
        <v>1424</v>
      </c>
      <c r="H13" s="1638"/>
      <c r="I13" s="1633" t="s">
        <v>1425</v>
      </c>
      <c r="J13" s="1621" t="s">
        <v>1426</v>
      </c>
    </row>
    <row r="14" spans="1:10" ht="14.25" customHeight="1">
      <c r="A14" s="1626"/>
      <c r="B14" s="1629"/>
      <c r="C14" s="1608"/>
      <c r="D14" s="1644"/>
      <c r="E14" s="1665"/>
      <c r="F14" s="1703"/>
      <c r="G14" s="1665"/>
      <c r="H14" s="1626"/>
      <c r="I14" s="1634"/>
      <c r="J14" s="1622"/>
    </row>
    <row r="15" spans="1:10" ht="14.25" customHeight="1">
      <c r="A15" s="1626"/>
      <c r="B15" s="1629"/>
      <c r="C15" s="1608"/>
      <c r="D15" s="1644"/>
      <c r="E15" s="1665"/>
      <c r="F15" s="1703"/>
      <c r="G15" s="1665"/>
      <c r="H15" s="1626"/>
      <c r="I15" s="1634"/>
      <c r="J15" s="1622"/>
    </row>
    <row r="16" spans="1:10" ht="14.25" customHeight="1">
      <c r="A16" s="1626"/>
      <c r="B16" s="1629"/>
      <c r="C16" s="1608"/>
      <c r="D16" s="1644"/>
      <c r="E16" s="1665"/>
      <c r="F16" s="1703"/>
      <c r="G16" s="1665"/>
      <c r="H16" s="1626"/>
      <c r="I16" s="1634"/>
      <c r="J16" s="1622"/>
    </row>
    <row r="17" spans="1:11">
      <c r="A17" s="1626"/>
      <c r="B17" s="1629"/>
      <c r="C17" s="1608"/>
      <c r="D17" s="1644"/>
      <c r="E17" s="1665"/>
      <c r="F17" s="1703"/>
      <c r="G17" s="1665"/>
      <c r="H17" s="1626"/>
      <c r="I17" s="1634"/>
      <c r="J17" s="1622"/>
    </row>
    <row r="18" spans="1:11">
      <c r="A18" s="1627"/>
      <c r="B18" s="1662"/>
      <c r="C18" s="1609"/>
      <c r="D18" s="1880"/>
      <c r="E18" s="1884"/>
      <c r="F18" s="1939"/>
      <c r="G18" s="1884"/>
      <c r="H18" s="1627"/>
      <c r="I18" s="1635"/>
      <c r="J18" s="1623"/>
    </row>
    <row r="19" spans="1:11" s="127" customFormat="1" ht="14.85" customHeight="1">
      <c r="A19" s="775">
        <v>2016</v>
      </c>
      <c r="B19" s="920" t="s">
        <v>54</v>
      </c>
      <c r="C19" s="316">
        <v>6.7</v>
      </c>
      <c r="D19" s="316">
        <v>9.5</v>
      </c>
      <c r="E19" s="316">
        <v>6.4</v>
      </c>
      <c r="F19" s="316">
        <v>5.3</v>
      </c>
      <c r="G19" s="316">
        <v>8</v>
      </c>
      <c r="H19" s="316">
        <v>4.4000000000000004</v>
      </c>
      <c r="I19" s="921">
        <v>1.29</v>
      </c>
      <c r="J19" s="151">
        <v>1.03</v>
      </c>
    </row>
    <row r="20" spans="1:11" s="731" customFormat="1" ht="14.85" customHeight="1">
      <c r="A20" s="788">
        <v>2017</v>
      </c>
      <c r="B20" s="922" t="s">
        <v>54</v>
      </c>
      <c r="C20" s="781">
        <v>7.2324574606389538</v>
      </c>
      <c r="D20" s="781">
        <v>10.199999999999999</v>
      </c>
      <c r="E20" s="781">
        <v>7.0271720799823525</v>
      </c>
      <c r="F20" s="781">
        <v>6.4269737271486269</v>
      </c>
      <c r="G20" s="781">
        <v>8.6999999999999993</v>
      </c>
      <c r="H20" s="781">
        <v>4.1287281291118978</v>
      </c>
      <c r="I20" s="923">
        <v>1.1909968949006944</v>
      </c>
      <c r="J20" s="691">
        <v>1.02</v>
      </c>
    </row>
    <row r="21" spans="1:11" s="127" customFormat="1" ht="10.15" customHeight="1">
      <c r="A21" s="775"/>
      <c r="B21" s="924"/>
      <c r="C21" s="790"/>
      <c r="D21" s="790"/>
      <c r="E21" s="790"/>
      <c r="F21" s="790"/>
      <c r="G21" s="790"/>
      <c r="H21" s="790"/>
      <c r="I21" s="925"/>
      <c r="J21" s="926"/>
    </row>
    <row r="22" spans="1:11" s="127" customFormat="1" ht="14.85" customHeight="1">
      <c r="A22" s="760">
        <v>2017</v>
      </c>
      <c r="B22" s="772" t="s">
        <v>73</v>
      </c>
      <c r="C22" s="187">
        <v>8.3359180687637178</v>
      </c>
      <c r="D22" s="187">
        <v>12.112244897959185</v>
      </c>
      <c r="E22" s="187">
        <v>7.7772317772317772</v>
      </c>
      <c r="F22" s="187">
        <v>7.1335920871416043</v>
      </c>
      <c r="G22" s="187">
        <v>10.062875309078066</v>
      </c>
      <c r="H22" s="187">
        <v>4.7736984097726092</v>
      </c>
      <c r="I22" s="755">
        <v>1.1432926829268293</v>
      </c>
      <c r="J22" s="398">
        <v>0.87405223251895536</v>
      </c>
    </row>
    <row r="23" spans="1:11" s="127" customFormat="1" ht="14.85" customHeight="1">
      <c r="A23" s="760"/>
      <c r="B23" s="772" t="s">
        <v>74</v>
      </c>
      <c r="C23" s="187">
        <v>7.6292952432286762</v>
      </c>
      <c r="D23" s="187">
        <v>12.754449200270329</v>
      </c>
      <c r="E23" s="187">
        <v>7.5711420165819732</v>
      </c>
      <c r="F23" s="187">
        <v>6.1373441734417344</v>
      </c>
      <c r="G23" s="187">
        <v>6.8262599469496017</v>
      </c>
      <c r="H23" s="187">
        <v>4.7546146223483765</v>
      </c>
      <c r="I23" s="755">
        <v>1.1418009758982701</v>
      </c>
      <c r="J23" s="151">
        <v>0.93611459455640533</v>
      </c>
      <c r="K23" s="180"/>
    </row>
    <row r="24" spans="1:11" s="127" customFormat="1" ht="14.85" customHeight="1">
      <c r="A24" s="760"/>
      <c r="B24" s="772" t="s">
        <v>75</v>
      </c>
      <c r="C24" s="187">
        <v>7.698824158204169</v>
      </c>
      <c r="D24" s="187">
        <v>13.178865507776759</v>
      </c>
      <c r="E24" s="187">
        <v>7.5072312703583073</v>
      </c>
      <c r="F24" s="187">
        <v>7.4586407766990295</v>
      </c>
      <c r="G24" s="187">
        <v>6.0118948247078459</v>
      </c>
      <c r="H24" s="187">
        <v>4.7775723252709348</v>
      </c>
      <c r="I24" s="755">
        <v>1.1300327215820174</v>
      </c>
      <c r="J24" s="151">
        <v>0.93200041653649901</v>
      </c>
      <c r="K24" s="180"/>
    </row>
    <row r="25" spans="1:11" s="127" customFormat="1" ht="14.85" customHeight="1">
      <c r="A25" s="760"/>
      <c r="B25" s="772" t="s">
        <v>76</v>
      </c>
      <c r="C25" s="187">
        <v>7.4773151854817197</v>
      </c>
      <c r="D25" s="187">
        <v>13.262721893491126</v>
      </c>
      <c r="E25" s="187">
        <v>7.502343017806937</v>
      </c>
      <c r="F25" s="187">
        <v>6.423085740486016</v>
      </c>
      <c r="G25" s="187">
        <v>10.134744076686562</v>
      </c>
      <c r="H25" s="187">
        <v>4.6043928051997147</v>
      </c>
      <c r="I25" s="755">
        <v>1.2021482918096373</v>
      </c>
      <c r="J25" s="151">
        <v>0.97974480235567052</v>
      </c>
      <c r="K25" s="180"/>
    </row>
    <row r="26" spans="1:11" s="127" customFormat="1" ht="14.85" customHeight="1">
      <c r="A26" s="760"/>
      <c r="B26" s="772" t="s">
        <v>77</v>
      </c>
      <c r="C26" s="187">
        <v>7.8814866760168316</v>
      </c>
      <c r="D26" s="187">
        <v>10.815050038491147</v>
      </c>
      <c r="E26" s="187">
        <v>7.9382681169656726</v>
      </c>
      <c r="F26" s="187">
        <v>7.0962242707412555</v>
      </c>
      <c r="G26" s="187">
        <v>10.640977087672789</v>
      </c>
      <c r="H26" s="187">
        <v>4.4904629104304679</v>
      </c>
      <c r="I26" s="755">
        <v>1.2080076567235605</v>
      </c>
      <c r="J26" s="151">
        <v>0.97339620962719087</v>
      </c>
      <c r="K26" s="180"/>
    </row>
    <row r="27" spans="1:11" s="127" customFormat="1" ht="14.85" customHeight="1">
      <c r="A27" s="760"/>
      <c r="B27" s="772" t="s">
        <v>78</v>
      </c>
      <c r="C27" s="187">
        <v>7.8093016680802947</v>
      </c>
      <c r="D27" s="187" t="s">
        <v>16</v>
      </c>
      <c r="E27" s="187">
        <v>7.8727376371668809</v>
      </c>
      <c r="F27" s="187">
        <v>7.0897073921971252</v>
      </c>
      <c r="G27" s="187">
        <v>11.804059829059831</v>
      </c>
      <c r="H27" s="187">
        <v>4.3</v>
      </c>
      <c r="I27" s="755">
        <v>1.2339937776322254</v>
      </c>
      <c r="J27" s="151">
        <v>0.97387904349872378</v>
      </c>
      <c r="K27" s="180"/>
    </row>
    <row r="28" spans="1:11" s="127" customFormat="1" ht="14.85" customHeight="1">
      <c r="A28" s="760"/>
      <c r="B28" s="772" t="s">
        <v>79</v>
      </c>
      <c r="C28" s="187">
        <v>6.9890899047092949</v>
      </c>
      <c r="D28" s="187" t="s">
        <v>16</v>
      </c>
      <c r="E28" s="187">
        <v>7.1008839623965221</v>
      </c>
      <c r="F28" s="187">
        <v>6.55459137417433</v>
      </c>
      <c r="G28" s="187">
        <v>10.587447698744771</v>
      </c>
      <c r="H28" s="187">
        <v>3.9184836471754219</v>
      </c>
      <c r="I28" s="755">
        <v>1.1490362725755046</v>
      </c>
      <c r="J28" s="151">
        <v>1.0907366424280744</v>
      </c>
      <c r="K28" s="180"/>
    </row>
    <row r="29" spans="1:11" s="127" customFormat="1" ht="14.85" customHeight="1">
      <c r="A29" s="760"/>
      <c r="B29" s="772" t="s">
        <v>80</v>
      </c>
      <c r="C29" s="187">
        <v>7.2520858164481536</v>
      </c>
      <c r="D29" s="187" t="s">
        <v>16</v>
      </c>
      <c r="E29" s="187">
        <v>6.5380792478173273</v>
      </c>
      <c r="F29" s="187">
        <v>6.287264272797727</v>
      </c>
      <c r="G29" s="187">
        <v>9.8355223277429786</v>
      </c>
      <c r="H29" s="187">
        <v>3.6251517430905698</v>
      </c>
      <c r="I29" s="755">
        <v>1.2122939454629487</v>
      </c>
      <c r="J29" s="151">
        <v>1.0867778782151367</v>
      </c>
      <c r="K29" s="180"/>
    </row>
    <row r="30" spans="1:11" s="127" customFormat="1" ht="14.85" customHeight="1">
      <c r="A30" s="760"/>
      <c r="B30" s="772" t="s">
        <v>81</v>
      </c>
      <c r="C30" s="187">
        <v>6.6759596525637441</v>
      </c>
      <c r="D30" s="187">
        <v>10.830227272727273</v>
      </c>
      <c r="E30" s="187">
        <v>6.4075568105418839</v>
      </c>
      <c r="F30" s="187">
        <v>5.9835509794073332</v>
      </c>
      <c r="G30" s="187">
        <v>9.7449897750511241</v>
      </c>
      <c r="H30" s="187">
        <v>3.4991885918212993</v>
      </c>
      <c r="I30" s="755">
        <v>1.166716822148661</v>
      </c>
      <c r="J30" s="151">
        <v>1.0156758231381025</v>
      </c>
      <c r="K30" s="180"/>
    </row>
    <row r="31" spans="1:11" s="127" customFormat="1" ht="14.85" customHeight="1">
      <c r="A31" s="760"/>
      <c r="B31" s="772"/>
      <c r="C31" s="187"/>
      <c r="D31" s="187"/>
      <c r="E31" s="187"/>
      <c r="F31" s="187"/>
      <c r="G31" s="187"/>
      <c r="H31" s="187"/>
      <c r="I31" s="755"/>
      <c r="J31" s="398"/>
      <c r="K31" s="180"/>
    </row>
    <row r="32" spans="1:11" s="127" customFormat="1" ht="14.85" customHeight="1">
      <c r="A32" s="760">
        <v>2018</v>
      </c>
      <c r="B32" s="772" t="s">
        <v>82</v>
      </c>
      <c r="C32" s="187">
        <v>6.0464370380700041</v>
      </c>
      <c r="D32" s="187" t="s">
        <v>16</v>
      </c>
      <c r="E32" s="187">
        <v>5.7735019973368846</v>
      </c>
      <c r="F32" s="187">
        <v>5.5717039321511184</v>
      </c>
      <c r="G32" s="187">
        <v>8.0682917752139929</v>
      </c>
      <c r="H32" s="187">
        <v>3.344621175889785</v>
      </c>
      <c r="I32" s="755">
        <v>1.1864124678468753</v>
      </c>
      <c r="J32" s="398">
        <v>1.0632164025923108</v>
      </c>
      <c r="K32" s="180"/>
    </row>
    <row r="33" spans="1:11" s="127" customFormat="1" ht="14.85" customHeight="1">
      <c r="A33" s="760"/>
      <c r="B33" s="772" t="s">
        <v>83</v>
      </c>
      <c r="C33" s="187">
        <v>6.3328203693340788</v>
      </c>
      <c r="D33" s="187">
        <v>8.5104342921601805</v>
      </c>
      <c r="E33" s="187">
        <v>6.1512433754586215</v>
      </c>
      <c r="F33" s="187">
        <v>5.713366149185914</v>
      </c>
      <c r="G33" s="187">
        <v>7.5281889239980044</v>
      </c>
      <c r="H33" s="187">
        <v>3.5620027855810767</v>
      </c>
      <c r="I33" s="755">
        <v>1.2288252412314289</v>
      </c>
      <c r="J33" s="398">
        <v>1.029447500386595</v>
      </c>
      <c r="K33" s="180"/>
    </row>
    <row r="34" spans="1:11" s="127" customFormat="1" ht="14.85" customHeight="1">
      <c r="A34" s="760"/>
      <c r="B34" s="772" t="s">
        <v>72</v>
      </c>
      <c r="C34" s="187">
        <v>6.360152734215192</v>
      </c>
      <c r="D34" s="187">
        <v>9.6083642356819112</v>
      </c>
      <c r="E34" s="187">
        <v>6.0926192031352056</v>
      </c>
      <c r="F34" s="187">
        <v>5.7169649423878397</v>
      </c>
      <c r="G34" s="187">
        <v>7.8056903765690366</v>
      </c>
      <c r="H34" s="187">
        <v>3.7623019586331519</v>
      </c>
      <c r="I34" s="755">
        <v>1.2238526381517327</v>
      </c>
      <c r="J34" s="398">
        <v>1.0463346126632218</v>
      </c>
      <c r="K34" s="180"/>
    </row>
    <row r="35" spans="1:11" s="127" customFormat="1" ht="14.85" customHeight="1">
      <c r="A35" s="760"/>
      <c r="B35" s="772" t="s">
        <v>73</v>
      </c>
      <c r="C35" s="187">
        <v>6.1443936542081206</v>
      </c>
      <c r="D35" s="187" t="s">
        <v>16</v>
      </c>
      <c r="E35" s="187">
        <v>5.709181761399126</v>
      </c>
      <c r="F35" s="187">
        <v>5.6283251231527087</v>
      </c>
      <c r="G35" s="187">
        <v>8.3215586307356144</v>
      </c>
      <c r="H35" s="187">
        <v>3.7145225787574363</v>
      </c>
      <c r="I35" s="755">
        <v>1.2542320236061502</v>
      </c>
      <c r="J35" s="151">
        <v>1.1093606406721808</v>
      </c>
      <c r="K35" s="180"/>
    </row>
    <row r="36" spans="1:11" s="127" customFormat="1" ht="14.85" customHeight="1">
      <c r="A36" s="760"/>
      <c r="B36" s="772" t="s">
        <v>74</v>
      </c>
      <c r="C36" s="187">
        <v>6.3111266620013984</v>
      </c>
      <c r="D36" s="187">
        <v>8.5177559501322246</v>
      </c>
      <c r="E36" s="187">
        <v>5.8199535363964889</v>
      </c>
      <c r="F36" s="187">
        <v>5.7501912777352713</v>
      </c>
      <c r="G36" s="187">
        <v>5.9340702724042638</v>
      </c>
      <c r="H36" s="187">
        <v>3.7030376191766647</v>
      </c>
      <c r="I36" s="755">
        <v>1.24812145376476</v>
      </c>
      <c r="J36" s="151">
        <v>1.0711196859823033</v>
      </c>
      <c r="K36" s="180"/>
    </row>
    <row r="37" spans="1:11" s="127" customFormat="1" ht="14.85" customHeight="1">
      <c r="A37" s="760"/>
      <c r="B37" s="772" t="s">
        <v>75</v>
      </c>
      <c r="C37" s="187">
        <v>6.5357790486818255</v>
      </c>
      <c r="D37" s="187">
        <v>8.9623182861514916</v>
      </c>
      <c r="E37" s="187">
        <v>6.0669428978376283</v>
      </c>
      <c r="F37" s="187">
        <v>6.528493799637733</v>
      </c>
      <c r="G37" s="187">
        <v>7.6088015589477118</v>
      </c>
      <c r="H37" s="187">
        <v>3.8241487382063926</v>
      </c>
      <c r="I37" s="755">
        <v>1.2277719271851963</v>
      </c>
      <c r="J37" s="151">
        <v>1.0777931917618182</v>
      </c>
      <c r="K37" s="180"/>
    </row>
    <row r="38" spans="1:11" s="127" customFormat="1" ht="20.100000000000001" customHeight="1">
      <c r="A38" s="2021" t="s">
        <v>824</v>
      </c>
      <c r="B38" s="2021"/>
      <c r="C38" s="2021"/>
      <c r="D38" s="2021"/>
      <c r="E38" s="2021"/>
      <c r="F38" s="485"/>
      <c r="G38" s="485"/>
      <c r="H38" s="485"/>
      <c r="I38" s="485"/>
      <c r="J38" s="485"/>
      <c r="K38" s="180"/>
    </row>
    <row r="39" spans="1:11" s="1389" customFormat="1" ht="12.75" customHeight="1">
      <c r="A39" s="2020" t="s">
        <v>531</v>
      </c>
      <c r="B39" s="2020"/>
      <c r="C39" s="2020"/>
      <c r="D39" s="2020"/>
      <c r="E39" s="2020"/>
      <c r="K39" s="1531"/>
    </row>
    <row r="40" spans="1:11">
      <c r="A40" s="480"/>
      <c r="B40" s="480"/>
      <c r="C40" s="480"/>
      <c r="D40" s="480"/>
      <c r="E40" s="480"/>
      <c r="F40" s="480"/>
      <c r="G40" s="480"/>
      <c r="H40" s="480"/>
      <c r="I40" s="480"/>
      <c r="J40" s="480"/>
    </row>
  </sheetData>
  <mergeCells count="17">
    <mergeCell ref="A1:F1"/>
    <mergeCell ref="A2:F2"/>
    <mergeCell ref="I13:I18"/>
    <mergeCell ref="J13:J18"/>
    <mergeCell ref="I3:J12"/>
    <mergeCell ref="E13:F18"/>
    <mergeCell ref="G13:H18"/>
    <mergeCell ref="D13:D18"/>
    <mergeCell ref="A39:E39"/>
    <mergeCell ref="A3:B18"/>
    <mergeCell ref="C3:H7"/>
    <mergeCell ref="C8:D12"/>
    <mergeCell ref="E8:E12"/>
    <mergeCell ref="C13:C18"/>
    <mergeCell ref="F8:G12"/>
    <mergeCell ref="H8:H12"/>
    <mergeCell ref="A38:E38"/>
  </mergeCells>
  <phoneticPr fontId="0" type="noConversion"/>
  <hyperlinks>
    <hyperlink ref="I1" location="'Spis tablic     List of tables'!A42" display="Powrót do spisu tablic"/>
    <hyperlink ref="I2" location="'Spis tablic     List of tables'!A4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topLeftCell="A5" zoomScaleNormal="100" workbookViewId="0">
      <selection activeCell="O11" sqref="O11"/>
    </sheetView>
  </sheetViews>
  <sheetFormatPr defaultRowHeight="12.75"/>
  <cols>
    <col min="1" max="1" width="8.625" style="21" customWidth="1"/>
    <col min="2" max="2" width="13.625" style="21" customWidth="1"/>
    <col min="3" max="12" width="9.75" style="21" customWidth="1"/>
    <col min="13" max="17" width="9.625" style="21" customWidth="1"/>
    <col min="18" max="16384" width="9" style="21"/>
  </cols>
  <sheetData>
    <row r="1" spans="1:13" ht="15" customHeight="1">
      <c r="A1" s="2023" t="s">
        <v>188</v>
      </c>
      <c r="B1" s="2023"/>
      <c r="C1" s="2023"/>
      <c r="D1" s="2023"/>
      <c r="J1" s="97" t="s">
        <v>32</v>
      </c>
      <c r="K1" s="97"/>
    </row>
    <row r="2" spans="1:13" s="1396" customFormat="1" ht="15" customHeight="1">
      <c r="A2" s="2024" t="s">
        <v>189</v>
      </c>
      <c r="B2" s="2024"/>
      <c r="C2" s="2024"/>
      <c r="D2" s="2024"/>
      <c r="J2" s="1382" t="s">
        <v>298</v>
      </c>
      <c r="K2" s="1382"/>
    </row>
    <row r="3" spans="1:13" ht="14.85" customHeight="1">
      <c r="A3" s="1782" t="s">
        <v>553</v>
      </c>
      <c r="B3" s="1782"/>
      <c r="C3" s="1782"/>
      <c r="D3" s="1782"/>
      <c r="E3" s="1782"/>
    </row>
    <row r="4" spans="1:13" s="1396" customFormat="1" ht="14.85" customHeight="1">
      <c r="A4" s="2025" t="s">
        <v>1427</v>
      </c>
      <c r="B4" s="2025"/>
      <c r="C4" s="2025"/>
      <c r="D4" s="2025"/>
    </row>
    <row r="5" spans="1:13" s="33" customFormat="1" ht="15" customHeight="1">
      <c r="A5" s="1720" t="s">
        <v>1966</v>
      </c>
      <c r="B5" s="1721"/>
      <c r="C5" s="289"/>
      <c r="D5" s="176"/>
      <c r="E5" s="176"/>
      <c r="F5" s="176"/>
      <c r="G5" s="176"/>
      <c r="H5" s="1714" t="s">
        <v>1429</v>
      </c>
      <c r="I5" s="1715"/>
      <c r="J5" s="1715"/>
      <c r="K5" s="1715"/>
      <c r="L5" s="1715"/>
    </row>
    <row r="6" spans="1:13" s="33" customFormat="1" ht="15" customHeight="1">
      <c r="A6" s="1722"/>
      <c r="B6" s="1723"/>
      <c r="C6" s="1726" t="s">
        <v>1430</v>
      </c>
      <c r="D6" s="1733" t="s">
        <v>1431</v>
      </c>
      <c r="E6" s="113"/>
      <c r="F6" s="113"/>
      <c r="G6" s="113"/>
      <c r="H6" s="1733" t="s">
        <v>1428</v>
      </c>
      <c r="I6" s="2022"/>
      <c r="J6" s="2022"/>
      <c r="K6" s="2022"/>
      <c r="L6" s="2022"/>
    </row>
    <row r="7" spans="1:13" s="33" customFormat="1" ht="15" customHeight="1">
      <c r="A7" s="1722"/>
      <c r="B7" s="1723"/>
      <c r="C7" s="1726"/>
      <c r="D7" s="1744"/>
      <c r="E7" s="567"/>
      <c r="F7" s="567"/>
      <c r="G7" s="567"/>
      <c r="H7" s="1787"/>
      <c r="I7" s="1728"/>
      <c r="J7" s="1728"/>
      <c r="K7" s="1728"/>
      <c r="L7" s="1728"/>
    </row>
    <row r="8" spans="1:13" s="33" customFormat="1" ht="150" customHeight="1">
      <c r="A8" s="1722"/>
      <c r="B8" s="1723"/>
      <c r="C8" s="1727"/>
      <c r="D8" s="1949"/>
      <c r="E8" s="740" t="s">
        <v>1432</v>
      </c>
      <c r="F8" s="740" t="s">
        <v>1433</v>
      </c>
      <c r="G8" s="740" t="s">
        <v>1434</v>
      </c>
      <c r="H8" s="740" t="s">
        <v>1435</v>
      </c>
      <c r="I8" s="740" t="s">
        <v>1436</v>
      </c>
      <c r="J8" s="740" t="s">
        <v>1437</v>
      </c>
      <c r="K8" s="759" t="s">
        <v>1438</v>
      </c>
      <c r="L8" s="568" t="s">
        <v>1439</v>
      </c>
    </row>
    <row r="9" spans="1:13" s="33" customFormat="1" ht="24.95" customHeight="1">
      <c r="A9" s="1724"/>
      <c r="B9" s="1725"/>
      <c r="C9" s="2026" t="s">
        <v>1440</v>
      </c>
      <c r="D9" s="2027"/>
      <c r="E9" s="2027"/>
      <c r="F9" s="2027"/>
      <c r="G9" s="2027"/>
      <c r="H9" s="2027"/>
      <c r="I9" s="2027"/>
      <c r="J9" s="2027"/>
      <c r="K9" s="2027"/>
      <c r="L9" s="2027"/>
    </row>
    <row r="10" spans="1:13" s="33" customFormat="1" ht="19.899999999999999" customHeight="1">
      <c r="A10" s="348">
        <v>2016</v>
      </c>
      <c r="B10" s="107" t="s">
        <v>54</v>
      </c>
      <c r="C10" s="220">
        <v>7683249</v>
      </c>
      <c r="D10" s="220">
        <v>7682639</v>
      </c>
      <c r="E10" s="220">
        <v>2723676</v>
      </c>
      <c r="F10" s="220">
        <v>4253692</v>
      </c>
      <c r="G10" s="220">
        <v>679614</v>
      </c>
      <c r="H10" s="285">
        <v>5709964</v>
      </c>
      <c r="I10" s="220">
        <v>41606</v>
      </c>
      <c r="J10" s="220">
        <v>3526398</v>
      </c>
      <c r="K10" s="220">
        <v>1827339</v>
      </c>
      <c r="L10" s="642">
        <v>314621</v>
      </c>
      <c r="M10" s="536"/>
    </row>
    <row r="11" spans="1:13" s="33" customFormat="1" ht="19.899999999999999" customHeight="1">
      <c r="A11" s="348">
        <v>2017</v>
      </c>
      <c r="B11" s="107" t="s">
        <v>54</v>
      </c>
      <c r="C11" s="220">
        <v>7924084</v>
      </c>
      <c r="D11" s="220">
        <v>7922413</v>
      </c>
      <c r="E11" s="161">
        <v>3101678</v>
      </c>
      <c r="F11" s="220">
        <v>4030892</v>
      </c>
      <c r="G11" s="220">
        <v>763890</v>
      </c>
      <c r="H11" s="285">
        <v>5899884</v>
      </c>
      <c r="I11" s="220">
        <v>27267</v>
      </c>
      <c r="J11" s="220">
        <v>3781227</v>
      </c>
      <c r="K11" s="221">
        <v>1814341</v>
      </c>
      <c r="L11" s="221">
        <v>277049</v>
      </c>
      <c r="M11" s="536"/>
    </row>
    <row r="12" spans="1:13" s="33" customFormat="1" ht="19.899999999999999" customHeight="1">
      <c r="A12" s="348"/>
      <c r="B12" s="108" t="s">
        <v>44</v>
      </c>
      <c r="C12" s="146">
        <v>103.13454633580143</v>
      </c>
      <c r="D12" s="146">
        <v>103.12098485949946</v>
      </c>
      <c r="E12" s="146">
        <v>113.8783761357812</v>
      </c>
      <c r="F12" s="146">
        <v>94.762197168953463</v>
      </c>
      <c r="G12" s="146">
        <v>112.40056855803442</v>
      </c>
      <c r="H12" s="146">
        <v>103.32611554118381</v>
      </c>
      <c r="I12" s="146">
        <v>65.536220737393649</v>
      </c>
      <c r="J12" s="146">
        <v>107.22632555939518</v>
      </c>
      <c r="K12" s="146">
        <v>99.288692464835478</v>
      </c>
      <c r="L12" s="147">
        <v>88.058012656497823</v>
      </c>
      <c r="M12" s="1218"/>
    </row>
    <row r="13" spans="1:13" s="33" customFormat="1" ht="19.899999999999999" customHeight="1">
      <c r="A13" s="348"/>
      <c r="B13" s="108"/>
      <c r="C13" s="146"/>
      <c r="D13" s="146"/>
      <c r="E13" s="146"/>
      <c r="F13" s="146"/>
      <c r="G13" s="146"/>
      <c r="H13" s="358"/>
      <c r="I13" s="146"/>
      <c r="J13" s="146"/>
      <c r="K13" s="147"/>
      <c r="L13" s="147"/>
      <c r="M13" s="1218"/>
    </row>
    <row r="14" spans="1:13" s="140" customFormat="1" ht="19.899999999999999" customHeight="1">
      <c r="A14" s="355"/>
      <c r="B14" s="107"/>
      <c r="C14" s="220"/>
      <c r="D14" s="220"/>
      <c r="E14" s="220"/>
      <c r="F14" s="220"/>
      <c r="G14" s="220"/>
      <c r="H14" s="285"/>
      <c r="I14" s="220"/>
      <c r="J14" s="220"/>
      <c r="K14" s="221"/>
      <c r="L14" s="221"/>
    </row>
    <row r="15" spans="1:13" s="140" customFormat="1" ht="19.899999999999999" customHeight="1">
      <c r="A15" s="355">
        <v>2017</v>
      </c>
      <c r="B15" s="107" t="s">
        <v>669</v>
      </c>
      <c r="C15" s="220">
        <v>1299314</v>
      </c>
      <c r="D15" s="220">
        <v>1298812</v>
      </c>
      <c r="E15" s="220">
        <v>463659</v>
      </c>
      <c r="F15" s="220">
        <v>717595</v>
      </c>
      <c r="G15" s="220">
        <v>112860</v>
      </c>
      <c r="H15" s="285">
        <v>961760</v>
      </c>
      <c r="I15" s="220">
        <v>4446</v>
      </c>
      <c r="J15" s="220">
        <v>650273</v>
      </c>
      <c r="K15" s="221">
        <v>263556</v>
      </c>
      <c r="L15" s="221">
        <v>43485</v>
      </c>
    </row>
    <row r="16" spans="1:13" s="140" customFormat="1" ht="19.899999999999999" customHeight="1">
      <c r="A16" s="355"/>
      <c r="B16" s="107" t="s">
        <v>667</v>
      </c>
      <c r="C16" s="220">
        <v>3093998</v>
      </c>
      <c r="D16" s="220">
        <v>3093498</v>
      </c>
      <c r="E16" s="220">
        <v>1082282</v>
      </c>
      <c r="F16" s="220">
        <v>1704922</v>
      </c>
      <c r="G16" s="220">
        <v>292282</v>
      </c>
      <c r="H16" s="285">
        <v>2307606</v>
      </c>
      <c r="I16" s="220">
        <v>9811</v>
      </c>
      <c r="J16" s="220">
        <v>1577815</v>
      </c>
      <c r="K16" s="221">
        <v>619240</v>
      </c>
      <c r="L16" s="221">
        <v>100740</v>
      </c>
    </row>
    <row r="17" spans="1:17" s="140" customFormat="1" ht="19.899999999999999" customHeight="1">
      <c r="A17" s="355"/>
      <c r="B17" s="107" t="s">
        <v>674</v>
      </c>
      <c r="C17" s="220">
        <v>5174027</v>
      </c>
      <c r="D17" s="220">
        <v>5172965</v>
      </c>
      <c r="E17" s="161">
        <v>1960790</v>
      </c>
      <c r="F17" s="220">
        <v>2626122</v>
      </c>
      <c r="G17" s="220">
        <v>566291</v>
      </c>
      <c r="H17" s="285">
        <v>3772721</v>
      </c>
      <c r="I17" s="220">
        <v>21746</v>
      </c>
      <c r="J17" s="220">
        <v>2573339</v>
      </c>
      <c r="K17" s="221">
        <v>1016015</v>
      </c>
      <c r="L17" s="221">
        <v>161621</v>
      </c>
    </row>
    <row r="18" spans="1:17" s="140" customFormat="1" ht="19.899999999999999" customHeight="1">
      <c r="A18" s="355"/>
      <c r="B18" s="107" t="s">
        <v>54</v>
      </c>
      <c r="C18" s="220">
        <v>7924084</v>
      </c>
      <c r="D18" s="220">
        <v>7922413</v>
      </c>
      <c r="E18" s="161">
        <v>3101678</v>
      </c>
      <c r="F18" s="220">
        <v>4030892</v>
      </c>
      <c r="G18" s="220">
        <v>763890</v>
      </c>
      <c r="H18" s="285">
        <v>5899884</v>
      </c>
      <c r="I18" s="220">
        <v>27267</v>
      </c>
      <c r="J18" s="220">
        <v>3781227</v>
      </c>
      <c r="K18" s="221">
        <v>1814341</v>
      </c>
      <c r="L18" s="221">
        <v>277049</v>
      </c>
    </row>
    <row r="19" spans="1:17" s="140" customFormat="1" ht="19.899999999999999" customHeight="1">
      <c r="A19" s="355"/>
      <c r="B19" s="107"/>
      <c r="C19" s="220"/>
      <c r="D19" s="220"/>
      <c r="E19" s="161"/>
      <c r="F19" s="220"/>
      <c r="G19" s="220"/>
      <c r="H19" s="285"/>
      <c r="I19" s="220"/>
      <c r="J19" s="220"/>
      <c r="K19" s="221"/>
      <c r="L19" s="221"/>
    </row>
    <row r="20" spans="1:17" s="140" customFormat="1" ht="19.899999999999999" customHeight="1">
      <c r="A20" s="355">
        <v>2018</v>
      </c>
      <c r="B20" s="107" t="s">
        <v>669</v>
      </c>
      <c r="C20" s="220">
        <v>1301025</v>
      </c>
      <c r="D20" s="220">
        <v>1300993</v>
      </c>
      <c r="E20" s="161">
        <v>542235</v>
      </c>
      <c r="F20" s="220">
        <v>656186</v>
      </c>
      <c r="G20" s="220">
        <v>96981</v>
      </c>
      <c r="H20" s="285">
        <v>927776</v>
      </c>
      <c r="I20" s="220">
        <v>2037</v>
      </c>
      <c r="J20" s="220">
        <v>576815</v>
      </c>
      <c r="K20" s="221">
        <v>296507</v>
      </c>
      <c r="L20" s="221">
        <v>52417</v>
      </c>
      <c r="M20" s="1542"/>
    </row>
    <row r="21" spans="1:17" s="140" customFormat="1" ht="19.899999999999999" customHeight="1">
      <c r="A21" s="355"/>
      <c r="B21" s="107" t="s">
        <v>667</v>
      </c>
      <c r="C21" s="220">
        <v>3361142</v>
      </c>
      <c r="D21" s="220">
        <v>3360890</v>
      </c>
      <c r="E21" s="161">
        <v>1330964</v>
      </c>
      <c r="F21" s="220">
        <v>1669130</v>
      </c>
      <c r="G21" s="220">
        <v>349171</v>
      </c>
      <c r="H21" s="285">
        <v>2496655</v>
      </c>
      <c r="I21" s="220">
        <v>8659</v>
      </c>
      <c r="J21" s="220">
        <v>1529865</v>
      </c>
      <c r="K21" s="221">
        <v>833086</v>
      </c>
      <c r="L21" s="221">
        <v>125045</v>
      </c>
      <c r="M21" s="1542"/>
    </row>
    <row r="22" spans="1:17" s="140" customFormat="1" ht="19.899999999999999" customHeight="1">
      <c r="A22" s="355"/>
      <c r="B22" s="108" t="s">
        <v>44</v>
      </c>
      <c r="C22" s="146">
        <f>C21/C16*100</f>
        <v>108.63426543908561</v>
      </c>
      <c r="D22" s="146">
        <f t="shared" ref="D22:L22" si="0">D21/D16*100</f>
        <v>108.64367780422033</v>
      </c>
      <c r="E22" s="146">
        <f t="shared" si="0"/>
        <v>122.97756037705514</v>
      </c>
      <c r="F22" s="146">
        <f t="shared" si="0"/>
        <v>97.90066642344928</v>
      </c>
      <c r="G22" s="146">
        <f t="shared" si="0"/>
        <v>119.46373707583773</v>
      </c>
      <c r="H22" s="146">
        <f t="shared" si="0"/>
        <v>108.19242973020525</v>
      </c>
      <c r="I22" s="146">
        <f t="shared" si="0"/>
        <v>88.258077667923757</v>
      </c>
      <c r="J22" s="146">
        <f t="shared" si="0"/>
        <v>96.960987187978304</v>
      </c>
      <c r="K22" s="146">
        <f t="shared" si="0"/>
        <v>134.53362185905306</v>
      </c>
      <c r="L22" s="147">
        <f t="shared" si="0"/>
        <v>124.12646416517768</v>
      </c>
      <c r="M22" s="1543"/>
      <c r="N22" s="420"/>
    </row>
    <row r="23" spans="1:17" s="122" customFormat="1" ht="20.100000000000001" customHeight="1">
      <c r="A23" s="1920" t="s">
        <v>825</v>
      </c>
      <c r="B23" s="1920"/>
      <c r="C23" s="1920"/>
      <c r="D23" s="1920"/>
      <c r="E23" s="1920"/>
      <c r="F23" s="1920"/>
      <c r="G23" s="1920"/>
      <c r="H23" s="1920"/>
      <c r="I23" s="204"/>
      <c r="L23" s="643"/>
      <c r="M23" s="1543"/>
      <c r="N23" s="140"/>
      <c r="O23" s="140"/>
      <c r="P23" s="140"/>
      <c r="Q23" s="140"/>
    </row>
    <row r="24" spans="1:17" s="1591" customFormat="1" ht="12.75" customHeight="1">
      <c r="A24" s="2013" t="s">
        <v>554</v>
      </c>
      <c r="B24" s="2013"/>
      <c r="C24" s="2013"/>
      <c r="D24" s="2013"/>
      <c r="E24" s="2013"/>
      <c r="F24" s="2013"/>
      <c r="G24" s="2013"/>
      <c r="H24" s="2013"/>
      <c r="I24" s="1594"/>
      <c r="L24" s="1429"/>
      <c r="M24" s="1430"/>
      <c r="N24" s="1430"/>
      <c r="O24" s="1430"/>
      <c r="P24" s="1430"/>
      <c r="Q24" s="1430"/>
    </row>
    <row r="25" spans="1:17" ht="12.75" customHeight="1">
      <c r="A25" s="34"/>
      <c r="B25" s="34"/>
      <c r="C25" s="34"/>
      <c r="D25" s="34"/>
      <c r="E25" s="34"/>
      <c r="F25" s="34"/>
      <c r="G25" s="34"/>
      <c r="H25" s="34"/>
      <c r="I25" s="34"/>
      <c r="L25" s="31"/>
      <c r="M25" s="33"/>
      <c r="N25" s="33"/>
      <c r="O25" s="33"/>
      <c r="P25" s="33"/>
      <c r="Q25" s="33"/>
    </row>
    <row r="26" spans="1:17" ht="12.75" customHeight="1">
      <c r="A26" s="34"/>
      <c r="B26" s="34"/>
      <c r="C26" s="396"/>
      <c r="D26" s="396"/>
      <c r="E26" s="396"/>
      <c r="F26" s="34"/>
      <c r="G26" s="34"/>
      <c r="H26" s="34"/>
      <c r="I26" s="34"/>
      <c r="L26" s="31"/>
      <c r="M26" s="33"/>
      <c r="N26" s="33"/>
      <c r="O26" s="33"/>
      <c r="P26" s="33"/>
      <c r="Q26" s="33"/>
    </row>
    <row r="27" spans="1:17" ht="12.75" customHeight="1">
      <c r="A27" s="34"/>
      <c r="B27" s="34"/>
      <c r="C27" s="34"/>
      <c r="D27" s="34"/>
      <c r="E27" s="34"/>
      <c r="F27" s="34"/>
      <c r="G27" s="34"/>
      <c r="H27" s="34"/>
      <c r="I27" s="34"/>
      <c r="L27" s="31"/>
      <c r="M27" s="33"/>
      <c r="N27" s="33"/>
      <c r="O27" s="33"/>
      <c r="P27" s="33"/>
      <c r="Q27" s="33"/>
    </row>
    <row r="28" spans="1:17" ht="12.75" customHeight="1">
      <c r="A28" s="34"/>
      <c r="B28" s="34"/>
      <c r="C28" s="34"/>
      <c r="D28" s="34"/>
      <c r="E28" s="34"/>
      <c r="F28" s="34"/>
      <c r="G28" s="34"/>
      <c r="H28" s="34"/>
      <c r="I28" s="34"/>
      <c r="L28" s="31"/>
      <c r="M28" s="33"/>
      <c r="N28" s="33"/>
      <c r="O28" s="33"/>
      <c r="P28" s="33"/>
      <c r="Q28" s="33"/>
    </row>
    <row r="29" spans="1:17" ht="12.75" customHeight="1">
      <c r="A29" s="34"/>
      <c r="B29" s="34"/>
      <c r="C29" s="34"/>
      <c r="D29" s="34"/>
      <c r="E29" s="34"/>
      <c r="F29" s="34"/>
      <c r="G29" s="34"/>
      <c r="H29" s="34"/>
      <c r="I29" s="34"/>
      <c r="M29" s="33"/>
      <c r="N29" s="33"/>
      <c r="O29" s="33"/>
      <c r="P29" s="33"/>
      <c r="Q29" s="33"/>
    </row>
    <row r="30" spans="1:17">
      <c r="C30" s="42"/>
    </row>
    <row r="31" spans="1:17">
      <c r="C31" s="81"/>
    </row>
    <row r="32" spans="1:17">
      <c r="C32" s="80"/>
    </row>
    <row r="33" spans="3:3">
      <c r="C33" s="82"/>
    </row>
  </sheetData>
  <mergeCells count="12">
    <mergeCell ref="A1:D1"/>
    <mergeCell ref="A2:D2"/>
    <mergeCell ref="A3:E3"/>
    <mergeCell ref="A4:D4"/>
    <mergeCell ref="C9:L9"/>
    <mergeCell ref="A24:H24"/>
    <mergeCell ref="A5:B9"/>
    <mergeCell ref="C6:C8"/>
    <mergeCell ref="D6:D8"/>
    <mergeCell ref="H5:L5"/>
    <mergeCell ref="H6:L7"/>
    <mergeCell ref="A23:H23"/>
  </mergeCells>
  <phoneticPr fontId="0" type="noConversion"/>
  <hyperlinks>
    <hyperlink ref="J1" location="'Spis tablic     List of tables'!A43" display="Powrót do spisu tablic"/>
    <hyperlink ref="J2" location="'Spis tablic     List of tables'!A46"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topLeftCell="A4" zoomScaleNormal="100" workbookViewId="0">
      <selection activeCell="A22" sqref="A22:XFD22"/>
    </sheetView>
  </sheetViews>
  <sheetFormatPr defaultRowHeight="14.25"/>
  <cols>
    <col min="1" max="1" width="9.625" customWidth="1"/>
    <col min="2" max="2" width="13.625" customWidth="1"/>
    <col min="3" max="8" width="16.75" customWidth="1"/>
  </cols>
  <sheetData>
    <row r="1" spans="1:9">
      <c r="A1" s="1782" t="s">
        <v>555</v>
      </c>
      <c r="B1" s="1782"/>
      <c r="C1" s="1782"/>
      <c r="D1" s="1782"/>
      <c r="E1" s="1782"/>
      <c r="G1" s="97" t="s">
        <v>32</v>
      </c>
    </row>
    <row r="2" spans="1:9" s="1339" customFormat="1">
      <c r="A2" s="2025" t="s">
        <v>1441</v>
      </c>
      <c r="B2" s="2025"/>
      <c r="C2" s="2025"/>
      <c r="D2" s="2025"/>
      <c r="E2" s="1519"/>
      <c r="G2" s="1514" t="s">
        <v>298</v>
      </c>
    </row>
    <row r="3" spans="1:9" ht="24.95" customHeight="1">
      <c r="A3" s="1720" t="s">
        <v>1443</v>
      </c>
      <c r="B3" s="1721"/>
      <c r="C3" s="1714" t="s">
        <v>1442</v>
      </c>
      <c r="D3" s="1715"/>
      <c r="E3" s="1715"/>
      <c r="F3" s="1715"/>
      <c r="G3" s="1715"/>
      <c r="H3" s="1715"/>
    </row>
    <row r="4" spans="1:9" ht="15" customHeight="1">
      <c r="A4" s="1722"/>
      <c r="B4" s="1723"/>
      <c r="C4" s="1721" t="s">
        <v>1329</v>
      </c>
      <c r="D4" s="1790" t="s">
        <v>1444</v>
      </c>
      <c r="E4" s="1790" t="s">
        <v>1445</v>
      </c>
      <c r="F4" s="1790" t="s">
        <v>1446</v>
      </c>
      <c r="G4" s="1790" t="s">
        <v>1447</v>
      </c>
      <c r="H4" s="1733" t="s">
        <v>1448</v>
      </c>
    </row>
    <row r="5" spans="1:9" ht="15" customHeight="1">
      <c r="A5" s="1722"/>
      <c r="B5" s="1723"/>
      <c r="C5" s="1723"/>
      <c r="D5" s="1726"/>
      <c r="E5" s="2028"/>
      <c r="F5" s="1726"/>
      <c r="G5" s="1726"/>
      <c r="H5" s="1744"/>
    </row>
    <row r="6" spans="1:9" ht="150" customHeight="1">
      <c r="A6" s="1722"/>
      <c r="B6" s="1723"/>
      <c r="C6" s="1725"/>
      <c r="D6" s="1727"/>
      <c r="E6" s="2029"/>
      <c r="F6" s="1727"/>
      <c r="G6" s="1727"/>
      <c r="H6" s="1949"/>
    </row>
    <row r="7" spans="1:9" ht="24.95" customHeight="1">
      <c r="A7" s="1724"/>
      <c r="B7" s="1725"/>
      <c r="C7" s="1731" t="s">
        <v>1449</v>
      </c>
      <c r="D7" s="1715"/>
      <c r="E7" s="1715"/>
      <c r="F7" s="1715"/>
      <c r="G7" s="1715"/>
      <c r="H7" s="1715"/>
    </row>
    <row r="8" spans="1:9" s="487" customFormat="1" ht="21" customHeight="1">
      <c r="A8" s="348">
        <v>2016</v>
      </c>
      <c r="B8" s="107" t="s">
        <v>54</v>
      </c>
      <c r="C8" s="220">
        <v>96785</v>
      </c>
      <c r="D8" s="220">
        <v>705828</v>
      </c>
      <c r="E8" s="220">
        <v>450317</v>
      </c>
      <c r="F8" s="220">
        <v>49165</v>
      </c>
      <c r="G8" s="220">
        <v>185055</v>
      </c>
      <c r="H8" s="295">
        <v>7448</v>
      </c>
    </row>
    <row r="9" spans="1:9" s="487" customFormat="1" ht="21" customHeight="1">
      <c r="A9" s="348">
        <v>2017</v>
      </c>
      <c r="B9" s="107" t="s">
        <v>54</v>
      </c>
      <c r="C9" s="220">
        <v>103927</v>
      </c>
      <c r="D9" s="220">
        <v>733145</v>
      </c>
      <c r="E9" s="220">
        <v>441269</v>
      </c>
      <c r="F9" s="220">
        <v>26525</v>
      </c>
      <c r="G9" s="220">
        <v>232664</v>
      </c>
      <c r="H9" s="295">
        <v>8897</v>
      </c>
      <c r="I9" s="20"/>
    </row>
    <row r="10" spans="1:9" ht="21" customHeight="1">
      <c r="A10" s="58"/>
      <c r="B10" s="108" t="s">
        <v>44</v>
      </c>
      <c r="C10" s="146">
        <v>107.37924265123728</v>
      </c>
      <c r="D10" s="146">
        <v>103.87020633922145</v>
      </c>
      <c r="E10" s="146">
        <v>97.990748739221473</v>
      </c>
      <c r="F10" s="146">
        <v>53.95098138919964</v>
      </c>
      <c r="G10" s="146">
        <v>125.72694604306827</v>
      </c>
      <c r="H10" s="147">
        <v>119.45488721804512</v>
      </c>
      <c r="I10" s="20"/>
    </row>
    <row r="11" spans="1:9" s="565" customFormat="1" ht="19.899999999999999" customHeight="1">
      <c r="A11" s="550"/>
      <c r="B11" s="107"/>
      <c r="C11" s="220"/>
      <c r="D11" s="220"/>
      <c r="E11" s="220"/>
      <c r="F11" s="220"/>
      <c r="G11" s="220"/>
      <c r="H11" s="295"/>
      <c r="I11" s="20"/>
    </row>
    <row r="12" spans="1:9" s="544" customFormat="1" ht="19.899999999999999" customHeight="1">
      <c r="A12" s="348"/>
      <c r="B12" s="107"/>
      <c r="C12" s="220"/>
      <c r="D12" s="220"/>
      <c r="E12" s="220"/>
      <c r="F12" s="220"/>
      <c r="G12" s="220"/>
      <c r="H12" s="295"/>
    </row>
    <row r="13" spans="1:9" s="544" customFormat="1" ht="21" customHeight="1">
      <c r="A13" s="348">
        <v>2017</v>
      </c>
      <c r="B13" s="107" t="s">
        <v>669</v>
      </c>
      <c r="C13" s="220">
        <v>21432</v>
      </c>
      <c r="D13" s="220">
        <v>143536</v>
      </c>
      <c r="E13" s="220">
        <v>45190</v>
      </c>
      <c r="F13" s="220">
        <v>10425</v>
      </c>
      <c r="G13" s="220">
        <v>47984</v>
      </c>
      <c r="H13" s="295">
        <v>813</v>
      </c>
    </row>
    <row r="14" spans="1:9" s="570" customFormat="1" ht="21" customHeight="1">
      <c r="A14" s="348"/>
      <c r="B14" s="107" t="s">
        <v>667</v>
      </c>
      <c r="C14" s="220">
        <v>46795</v>
      </c>
      <c r="D14" s="220">
        <v>308011</v>
      </c>
      <c r="E14" s="220">
        <v>122955</v>
      </c>
      <c r="F14" s="220">
        <v>17386</v>
      </c>
      <c r="G14" s="220">
        <v>133496</v>
      </c>
      <c r="H14" s="295">
        <v>3398</v>
      </c>
    </row>
    <row r="15" spans="1:9" s="603" customFormat="1" ht="21" customHeight="1">
      <c r="A15" s="348"/>
      <c r="B15" s="107" t="s">
        <v>674</v>
      </c>
      <c r="C15" s="220">
        <v>67958</v>
      </c>
      <c r="D15" s="220">
        <v>488810</v>
      </c>
      <c r="E15" s="220">
        <v>328619</v>
      </c>
      <c r="F15" s="220">
        <v>19183</v>
      </c>
      <c r="G15" s="220">
        <v>168779</v>
      </c>
      <c r="H15" s="295">
        <v>5918</v>
      </c>
    </row>
    <row r="16" spans="1:9" s="1158" customFormat="1" ht="21" customHeight="1">
      <c r="A16" s="348"/>
      <c r="B16" s="107" t="s">
        <v>54</v>
      </c>
      <c r="C16" s="220">
        <v>103927</v>
      </c>
      <c r="D16" s="220">
        <v>733145</v>
      </c>
      <c r="E16" s="220">
        <v>441269</v>
      </c>
      <c r="F16" s="220">
        <v>26525</v>
      </c>
      <c r="G16" s="220">
        <v>232664</v>
      </c>
      <c r="H16" s="295">
        <v>8897</v>
      </c>
    </row>
    <row r="17" spans="1:17" s="1174" customFormat="1" ht="21" customHeight="1">
      <c r="A17" s="348"/>
      <c r="B17" s="107"/>
      <c r="C17" s="220"/>
      <c r="D17" s="220"/>
      <c r="E17" s="220"/>
      <c r="F17" s="220"/>
      <c r="G17" s="220"/>
      <c r="H17" s="295"/>
    </row>
    <row r="18" spans="1:17" s="1158" customFormat="1" ht="21" customHeight="1">
      <c r="A18" s="348">
        <v>2018</v>
      </c>
      <c r="B18" s="107" t="s">
        <v>669</v>
      </c>
      <c r="C18" s="220">
        <v>38674</v>
      </c>
      <c r="D18" s="220">
        <v>143814</v>
      </c>
      <c r="E18" s="220">
        <v>54912</v>
      </c>
      <c r="F18" s="220">
        <v>5887</v>
      </c>
      <c r="G18" s="220">
        <v>24233</v>
      </c>
      <c r="H18" s="295">
        <v>1572</v>
      </c>
      <c r="I18" s="729"/>
    </row>
    <row r="19" spans="1:17" s="1331" customFormat="1" ht="21" customHeight="1">
      <c r="A19" s="348"/>
      <c r="B19" s="107" t="s">
        <v>667</v>
      </c>
      <c r="C19" s="220">
        <v>80912</v>
      </c>
      <c r="D19" s="220">
        <v>357735</v>
      </c>
      <c r="E19" s="220">
        <v>157938</v>
      </c>
      <c r="F19" s="220">
        <v>11460</v>
      </c>
      <c r="G19" s="220">
        <v>57668</v>
      </c>
      <c r="H19" s="295">
        <v>4951</v>
      </c>
      <c r="I19" s="729"/>
    </row>
    <row r="20" spans="1:17" s="347" customFormat="1" ht="21" customHeight="1">
      <c r="A20" s="348"/>
      <c r="B20" s="108" t="s">
        <v>44</v>
      </c>
      <c r="C20" s="170">
        <f t="shared" ref="C20:H20" si="0">C19/C14*100</f>
        <v>172.90736189763865</v>
      </c>
      <c r="D20" s="170">
        <f t="shared" si="0"/>
        <v>116.14357928775271</v>
      </c>
      <c r="E20" s="170">
        <f t="shared" si="0"/>
        <v>128.45187263633036</v>
      </c>
      <c r="F20" s="170">
        <f t="shared" si="0"/>
        <v>65.915104106752565</v>
      </c>
      <c r="G20" s="170">
        <f t="shared" si="0"/>
        <v>43.198298076346859</v>
      </c>
      <c r="H20" s="171">
        <f t="shared" si="0"/>
        <v>145.70335491465568</v>
      </c>
      <c r="I20" s="729"/>
    </row>
    <row r="21" spans="1:17" s="122" customFormat="1" ht="21" customHeight="1">
      <c r="A21" s="1920" t="s">
        <v>825</v>
      </c>
      <c r="B21" s="1920"/>
      <c r="C21" s="1920"/>
      <c r="D21" s="1920"/>
      <c r="E21" s="1920"/>
      <c r="F21" s="1920"/>
      <c r="G21" s="1920"/>
      <c r="H21" s="1920"/>
      <c r="I21" s="643"/>
      <c r="L21" s="140"/>
      <c r="M21" s="140"/>
      <c r="N21" s="140"/>
      <c r="O21" s="140"/>
      <c r="P21" s="140"/>
      <c r="Q21" s="140"/>
    </row>
    <row r="22" spans="1:17" s="1591" customFormat="1" ht="16.899999999999999" customHeight="1">
      <c r="A22" s="2013" t="s">
        <v>554</v>
      </c>
      <c r="B22" s="2013"/>
      <c r="C22" s="2013"/>
      <c r="D22" s="2013"/>
      <c r="E22" s="2013"/>
      <c r="F22" s="2013"/>
      <c r="G22" s="2013"/>
      <c r="H22" s="2013"/>
      <c r="I22" s="1429"/>
      <c r="L22" s="1430"/>
      <c r="M22" s="1430"/>
      <c r="N22" s="1430"/>
      <c r="O22" s="1430"/>
      <c r="P22" s="1430"/>
      <c r="Q22" s="1430"/>
    </row>
  </sheetData>
  <mergeCells count="13">
    <mergeCell ref="A1:E1"/>
    <mergeCell ref="A2:D2"/>
    <mergeCell ref="A3:B7"/>
    <mergeCell ref="C3:H3"/>
    <mergeCell ref="C4:C6"/>
    <mergeCell ref="A21:H21"/>
    <mergeCell ref="A22:H22"/>
    <mergeCell ref="D4:D6"/>
    <mergeCell ref="E4:E6"/>
    <mergeCell ref="F4:F6"/>
    <mergeCell ref="G4:G6"/>
    <mergeCell ref="H4:H6"/>
    <mergeCell ref="C7:H7"/>
  </mergeCells>
  <phoneticPr fontId="0" type="noConversion"/>
  <hyperlinks>
    <hyperlink ref="G1" location="'Spis tablic     List of tables'!A44" display="Powrót do spisu tablic"/>
    <hyperlink ref="G2" location="'Spis tablic     List of tables'!A4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topLeftCell="A7" zoomScale="90" zoomScaleNormal="90" workbookViewId="0">
      <selection activeCell="A38" sqref="A38:XFD38"/>
    </sheetView>
  </sheetViews>
  <sheetFormatPr defaultRowHeight="12.75"/>
  <cols>
    <col min="1" max="1" width="8" style="4" customWidth="1"/>
    <col min="2" max="2" width="11.75" style="4" customWidth="1"/>
    <col min="3" max="3" width="12.75" style="4" customWidth="1"/>
    <col min="4" max="15" width="8.25" style="4" customWidth="1"/>
    <col min="16" max="16384" width="9" style="4"/>
  </cols>
  <sheetData>
    <row r="1" spans="1:15" s="480" customFormat="1" ht="14.85" customHeight="1">
      <c r="A1" s="1642" t="s">
        <v>688</v>
      </c>
      <c r="B1" s="1642"/>
      <c r="C1" s="1642"/>
      <c r="D1" s="1642"/>
      <c r="E1" s="1642"/>
      <c r="F1" s="1642"/>
      <c r="G1" s="1642"/>
      <c r="H1" s="1285"/>
      <c r="I1" s="1286"/>
      <c r="J1" s="1286"/>
      <c r="K1" s="1286"/>
      <c r="L1" s="1286"/>
      <c r="M1" s="1287" t="s">
        <v>32</v>
      </c>
      <c r="N1" s="1288"/>
    </row>
    <row r="2" spans="1:15" s="1342" customFormat="1" ht="14.85" customHeight="1">
      <c r="A2" s="1699" t="s">
        <v>1450</v>
      </c>
      <c r="B2" s="1699"/>
      <c r="C2" s="1699"/>
      <c r="D2" s="1699"/>
      <c r="E2" s="1699"/>
      <c r="F2" s="1699"/>
      <c r="G2" s="1699"/>
      <c r="H2" s="1345"/>
      <c r="I2" s="1345"/>
      <c r="J2" s="1345"/>
      <c r="K2" s="1345"/>
      <c r="L2" s="1345"/>
      <c r="M2" s="1382" t="s">
        <v>298</v>
      </c>
      <c r="N2" s="1431"/>
    </row>
    <row r="3" spans="1:15" ht="14.25" customHeight="1">
      <c r="A3" s="1625" t="s">
        <v>1451</v>
      </c>
      <c r="B3" s="1628"/>
      <c r="C3" s="1932" t="s">
        <v>1452</v>
      </c>
      <c r="D3" s="927"/>
      <c r="E3" s="927"/>
      <c r="F3" s="928"/>
      <c r="G3" s="1633" t="s">
        <v>1456</v>
      </c>
      <c r="H3" s="1621" t="s">
        <v>1457</v>
      </c>
      <c r="I3" s="1625"/>
      <c r="J3" s="1625"/>
      <c r="K3" s="1625"/>
      <c r="L3" s="1625"/>
      <c r="M3" s="1625"/>
      <c r="N3" s="1625"/>
      <c r="O3" s="1625"/>
    </row>
    <row r="4" spans="1:15">
      <c r="A4" s="1626"/>
      <c r="B4" s="1629"/>
      <c r="C4" s="1622"/>
      <c r="D4" s="929"/>
      <c r="E4" s="929"/>
      <c r="F4" s="930"/>
      <c r="G4" s="1634"/>
      <c r="H4" s="1622"/>
      <c r="I4" s="1626"/>
      <c r="J4" s="1626"/>
      <c r="K4" s="1626"/>
      <c r="L4" s="1626"/>
      <c r="M4" s="1626"/>
      <c r="N4" s="1626"/>
      <c r="O4" s="1626"/>
    </row>
    <row r="5" spans="1:15" ht="14.25" customHeight="1">
      <c r="A5" s="1626"/>
      <c r="B5" s="1629"/>
      <c r="C5" s="1622"/>
      <c r="D5" s="1643" t="s">
        <v>1453</v>
      </c>
      <c r="E5" s="1643" t="s">
        <v>1454</v>
      </c>
      <c r="F5" s="2030" t="s">
        <v>1455</v>
      </c>
      <c r="G5" s="1634"/>
      <c r="H5" s="1623"/>
      <c r="I5" s="1627"/>
      <c r="J5" s="1627"/>
      <c r="K5" s="1627"/>
      <c r="L5" s="1627"/>
      <c r="M5" s="1627"/>
      <c r="N5" s="1627"/>
      <c r="O5" s="1627"/>
    </row>
    <row r="6" spans="1:15" ht="13.5" customHeight="1">
      <c r="A6" s="1626"/>
      <c r="B6" s="1629"/>
      <c r="C6" s="1622"/>
      <c r="D6" s="1644"/>
      <c r="E6" s="1644"/>
      <c r="F6" s="1910"/>
      <c r="G6" s="1634"/>
      <c r="H6" s="1621" t="s">
        <v>1458</v>
      </c>
      <c r="I6" s="1625"/>
      <c r="J6" s="1625"/>
      <c r="K6" s="1628"/>
      <c r="L6" s="1621" t="s">
        <v>1462</v>
      </c>
      <c r="M6" s="1625"/>
      <c r="N6" s="1625"/>
      <c r="O6" s="1625"/>
    </row>
    <row r="7" spans="1:15">
      <c r="A7" s="1626"/>
      <c r="B7" s="1629"/>
      <c r="C7" s="1622"/>
      <c r="D7" s="1644"/>
      <c r="E7" s="1644"/>
      <c r="F7" s="1910"/>
      <c r="G7" s="1634"/>
      <c r="H7" s="1622"/>
      <c r="I7" s="1626"/>
      <c r="J7" s="1626"/>
      <c r="K7" s="1629"/>
      <c r="L7" s="1622"/>
      <c r="M7" s="1626"/>
      <c r="N7" s="1626"/>
      <c r="O7" s="1626"/>
    </row>
    <row r="8" spans="1:15">
      <c r="A8" s="1626"/>
      <c r="B8" s="1629"/>
      <c r="C8" s="1622"/>
      <c r="D8" s="1644"/>
      <c r="E8" s="1644"/>
      <c r="F8" s="1910"/>
      <c r="G8" s="1634"/>
      <c r="H8" s="1622"/>
      <c r="I8" s="1631"/>
      <c r="J8" s="1631"/>
      <c r="K8" s="1632"/>
      <c r="L8" s="1622"/>
      <c r="M8" s="1631"/>
      <c r="N8" s="1631"/>
      <c r="O8" s="1631"/>
    </row>
    <row r="9" spans="1:15" ht="14.25" customHeight="1">
      <c r="A9" s="1626"/>
      <c r="B9" s="1629"/>
      <c r="C9" s="1622"/>
      <c r="D9" s="1644"/>
      <c r="E9" s="1644"/>
      <c r="F9" s="1910"/>
      <c r="G9" s="1634"/>
      <c r="H9" s="1622"/>
      <c r="I9" s="1643" t="s">
        <v>1459</v>
      </c>
      <c r="J9" s="1643" t="s">
        <v>1460</v>
      </c>
      <c r="K9" s="1664" t="s">
        <v>1461</v>
      </c>
      <c r="L9" s="1634"/>
      <c r="M9" s="1932" t="s">
        <v>1463</v>
      </c>
      <c r="N9" s="1643" t="s">
        <v>1460</v>
      </c>
      <c r="O9" s="1664" t="s">
        <v>1464</v>
      </c>
    </row>
    <row r="10" spans="1:15" ht="14.25" customHeight="1">
      <c r="A10" s="1626"/>
      <c r="B10" s="1629"/>
      <c r="C10" s="1622"/>
      <c r="D10" s="1644"/>
      <c r="E10" s="1644"/>
      <c r="F10" s="1910"/>
      <c r="G10" s="1634"/>
      <c r="H10" s="1622"/>
      <c r="I10" s="1644"/>
      <c r="J10" s="1644"/>
      <c r="K10" s="1665"/>
      <c r="L10" s="1634"/>
      <c r="M10" s="1622"/>
      <c r="N10" s="1644"/>
      <c r="O10" s="1665"/>
    </row>
    <row r="11" spans="1:15">
      <c r="A11" s="1626"/>
      <c r="B11" s="1629"/>
      <c r="C11" s="1622"/>
      <c r="D11" s="1644"/>
      <c r="E11" s="1644"/>
      <c r="F11" s="1910"/>
      <c r="G11" s="1634"/>
      <c r="H11" s="1622"/>
      <c r="I11" s="1644"/>
      <c r="J11" s="1644"/>
      <c r="K11" s="1665"/>
      <c r="L11" s="1634"/>
      <c r="M11" s="1622"/>
      <c r="N11" s="1644"/>
      <c r="O11" s="1665"/>
    </row>
    <row r="12" spans="1:15">
      <c r="A12" s="1626"/>
      <c r="B12" s="1629"/>
      <c r="C12" s="1622"/>
      <c r="D12" s="1644"/>
      <c r="E12" s="1644"/>
      <c r="F12" s="1910"/>
      <c r="G12" s="1634"/>
      <c r="H12" s="1622"/>
      <c r="I12" s="1644"/>
      <c r="J12" s="1644"/>
      <c r="K12" s="1665"/>
      <c r="L12" s="1634"/>
      <c r="M12" s="1622"/>
      <c r="N12" s="1644"/>
      <c r="O12" s="1665"/>
    </row>
    <row r="13" spans="1:15">
      <c r="A13" s="1626"/>
      <c r="B13" s="1629"/>
      <c r="C13" s="1622"/>
      <c r="D13" s="1644"/>
      <c r="E13" s="1644"/>
      <c r="F13" s="1910"/>
      <c r="G13" s="1634"/>
      <c r="H13" s="1622"/>
      <c r="I13" s="1644"/>
      <c r="J13" s="1644"/>
      <c r="K13" s="1665"/>
      <c r="L13" s="1634"/>
      <c r="M13" s="1622"/>
      <c r="N13" s="1644"/>
      <c r="O13" s="1665"/>
    </row>
    <row r="14" spans="1:15">
      <c r="A14" s="1626"/>
      <c r="B14" s="1629"/>
      <c r="C14" s="1622"/>
      <c r="D14" s="1644"/>
      <c r="E14" s="1644"/>
      <c r="F14" s="1910"/>
      <c r="G14" s="1634"/>
      <c r="H14" s="1622"/>
      <c r="I14" s="1644"/>
      <c r="J14" s="1644"/>
      <c r="K14" s="1665"/>
      <c r="L14" s="1634"/>
      <c r="M14" s="1622"/>
      <c r="N14" s="1644"/>
      <c r="O14" s="1665"/>
    </row>
    <row r="15" spans="1:15">
      <c r="A15" s="1626"/>
      <c r="B15" s="1629"/>
      <c r="C15" s="1622"/>
      <c r="D15" s="1644"/>
      <c r="E15" s="1644"/>
      <c r="F15" s="1910"/>
      <c r="G15" s="1634"/>
      <c r="H15" s="1622"/>
      <c r="I15" s="1644"/>
      <c r="J15" s="1644"/>
      <c r="K15" s="1665"/>
      <c r="L15" s="1634"/>
      <c r="M15" s="1622"/>
      <c r="N15" s="1644"/>
      <c r="O15" s="1665"/>
    </row>
    <row r="16" spans="1:15" ht="27.75" customHeight="1">
      <c r="A16" s="1631"/>
      <c r="B16" s="1632"/>
      <c r="C16" s="1630"/>
      <c r="D16" s="1645"/>
      <c r="E16" s="1645"/>
      <c r="F16" s="2031"/>
      <c r="G16" s="1698"/>
      <c r="H16" s="1630"/>
      <c r="I16" s="1645"/>
      <c r="J16" s="1645"/>
      <c r="K16" s="1666"/>
      <c r="L16" s="1698"/>
      <c r="M16" s="1630"/>
      <c r="N16" s="1645"/>
      <c r="O16" s="1666"/>
    </row>
    <row r="17" spans="1:16" ht="16.899999999999999" customHeight="1">
      <c r="A17" s="829">
        <v>2016</v>
      </c>
      <c r="B17" s="645" t="s">
        <v>54</v>
      </c>
      <c r="C17" s="577">
        <v>20742</v>
      </c>
      <c r="D17" s="1239" t="s">
        <v>16</v>
      </c>
      <c r="E17" s="1239" t="s">
        <v>16</v>
      </c>
      <c r="F17" s="1240">
        <v>16</v>
      </c>
      <c r="G17" s="1239">
        <v>16553</v>
      </c>
      <c r="H17" s="1239">
        <v>17379</v>
      </c>
      <c r="I17" s="1239">
        <v>7050</v>
      </c>
      <c r="J17" s="1239">
        <v>9994</v>
      </c>
      <c r="K17" s="1240">
        <v>129</v>
      </c>
      <c r="L17" s="1239">
        <v>1656</v>
      </c>
      <c r="M17" s="1239">
        <v>1067</v>
      </c>
      <c r="N17" s="1239">
        <v>573</v>
      </c>
      <c r="O17" s="1241">
        <v>6</v>
      </c>
    </row>
    <row r="18" spans="1:16" ht="16.899999999999999" customHeight="1">
      <c r="A18" s="829">
        <v>2017</v>
      </c>
      <c r="B18" s="645" t="s">
        <v>54</v>
      </c>
      <c r="C18" s="577">
        <v>25333</v>
      </c>
      <c r="D18" s="1239" t="s">
        <v>16</v>
      </c>
      <c r="E18" s="1239" t="s">
        <v>16</v>
      </c>
      <c r="F18" s="1240">
        <v>28</v>
      </c>
      <c r="G18" s="1239">
        <v>20558</v>
      </c>
      <c r="H18" s="1239">
        <v>19963</v>
      </c>
      <c r="I18" s="1239">
        <v>8634</v>
      </c>
      <c r="J18" s="1239">
        <v>11037</v>
      </c>
      <c r="K18" s="1240">
        <v>195</v>
      </c>
      <c r="L18" s="1242">
        <v>1865</v>
      </c>
      <c r="M18" s="1242">
        <v>1254</v>
      </c>
      <c r="N18" s="1242">
        <v>596</v>
      </c>
      <c r="O18" s="1243">
        <v>10.004</v>
      </c>
    </row>
    <row r="19" spans="1:16" ht="20.100000000000001" customHeight="1">
      <c r="A19" s="757"/>
      <c r="B19" s="931" t="s">
        <v>44</v>
      </c>
      <c r="C19" s="152">
        <v>122.1</v>
      </c>
      <c r="D19" s="1222" t="s">
        <v>16</v>
      </c>
      <c r="E19" s="1222" t="s">
        <v>16</v>
      </c>
      <c r="F19" s="1222">
        <v>175</v>
      </c>
      <c r="G19" s="1222">
        <v>124.2</v>
      </c>
      <c r="H19" s="1222">
        <v>114.9</v>
      </c>
      <c r="I19" s="1222">
        <v>122.5</v>
      </c>
      <c r="J19" s="1222">
        <v>110.4</v>
      </c>
      <c r="K19" s="1222">
        <v>151.19999999999999</v>
      </c>
      <c r="L19" s="1222">
        <v>112.6</v>
      </c>
      <c r="M19" s="1222">
        <v>117.6</v>
      </c>
      <c r="N19" s="1222">
        <v>104.1</v>
      </c>
      <c r="O19" s="1244">
        <v>154.4</v>
      </c>
    </row>
    <row r="20" spans="1:16" s="66" customFormat="1" ht="18" customHeight="1">
      <c r="A20" s="644">
        <v>2017</v>
      </c>
      <c r="B20" s="645" t="s">
        <v>670</v>
      </c>
      <c r="C20" s="577">
        <v>9068</v>
      </c>
      <c r="D20" s="1239" t="s">
        <v>16</v>
      </c>
      <c r="E20" s="1239" t="s">
        <v>16</v>
      </c>
      <c r="F20" s="1240" t="s">
        <v>666</v>
      </c>
      <c r="G20" s="1239">
        <v>6696</v>
      </c>
      <c r="H20" s="1239">
        <v>7350</v>
      </c>
      <c r="I20" s="1239">
        <v>2627</v>
      </c>
      <c r="J20" s="1239">
        <v>4630</v>
      </c>
      <c r="K20" s="1240">
        <v>56</v>
      </c>
      <c r="L20" s="1239">
        <v>641</v>
      </c>
      <c r="M20" s="1239">
        <v>394</v>
      </c>
      <c r="N20" s="1239">
        <v>242</v>
      </c>
      <c r="O20" s="1241">
        <v>3</v>
      </c>
    </row>
    <row r="21" spans="1:16" s="66" customFormat="1" ht="18" customHeight="1">
      <c r="A21" s="644"/>
      <c r="B21" s="645" t="s">
        <v>671</v>
      </c>
      <c r="C21" s="577">
        <v>11212</v>
      </c>
      <c r="D21" s="1239" t="s">
        <v>16</v>
      </c>
      <c r="E21" s="1239" t="s">
        <v>16</v>
      </c>
      <c r="F21" s="1240" t="s">
        <v>666</v>
      </c>
      <c r="G21" s="1239">
        <v>8110</v>
      </c>
      <c r="H21" s="1239">
        <v>8236</v>
      </c>
      <c r="I21" s="1239">
        <v>3416</v>
      </c>
      <c r="J21" s="1239">
        <v>4727</v>
      </c>
      <c r="K21" s="1240">
        <v>56</v>
      </c>
      <c r="L21" s="1239">
        <v>751</v>
      </c>
      <c r="M21" s="1239">
        <v>497</v>
      </c>
      <c r="N21" s="1239">
        <v>250</v>
      </c>
      <c r="O21" s="1241">
        <v>3</v>
      </c>
    </row>
    <row r="22" spans="1:16" s="66" customFormat="1" ht="18" customHeight="1">
      <c r="A22" s="644"/>
      <c r="B22" s="645" t="s">
        <v>667</v>
      </c>
      <c r="C22" s="577">
        <v>13500</v>
      </c>
      <c r="D22" s="1239" t="s">
        <v>16</v>
      </c>
      <c r="E22" s="1239" t="s">
        <v>16</v>
      </c>
      <c r="F22" s="1240">
        <v>4</v>
      </c>
      <c r="G22" s="1239">
        <v>10015</v>
      </c>
      <c r="H22" s="1239">
        <v>9506</v>
      </c>
      <c r="I22" s="1239">
        <v>4136</v>
      </c>
      <c r="J22" s="1239">
        <v>5277</v>
      </c>
      <c r="K22" s="1240">
        <v>56</v>
      </c>
      <c r="L22" s="1239">
        <v>889</v>
      </c>
      <c r="M22" s="1239">
        <v>604</v>
      </c>
      <c r="N22" s="1239">
        <v>281</v>
      </c>
      <c r="O22" s="1241">
        <v>3</v>
      </c>
      <c r="P22" s="492"/>
    </row>
    <row r="23" spans="1:16" s="66" customFormat="1" ht="18" customHeight="1">
      <c r="A23" s="644"/>
      <c r="B23" s="645" t="s">
        <v>672</v>
      </c>
      <c r="C23" s="577">
        <v>15069</v>
      </c>
      <c r="D23" s="1239" t="s">
        <v>16</v>
      </c>
      <c r="E23" s="1239" t="s">
        <v>16</v>
      </c>
      <c r="F23" s="1240">
        <v>4</v>
      </c>
      <c r="G23" s="1239">
        <v>11661</v>
      </c>
      <c r="H23" s="1239">
        <v>12383</v>
      </c>
      <c r="I23" s="1239">
        <v>4934</v>
      </c>
      <c r="J23" s="1239">
        <v>7255</v>
      </c>
      <c r="K23" s="1240">
        <v>133</v>
      </c>
      <c r="L23" s="1242">
        <v>1107</v>
      </c>
      <c r="M23" s="1242">
        <v>718</v>
      </c>
      <c r="N23" s="1242">
        <v>379</v>
      </c>
      <c r="O23" s="1243">
        <v>7.2119999999999997</v>
      </c>
      <c r="P23" s="492"/>
    </row>
    <row r="24" spans="1:16" s="66" customFormat="1" ht="18" customHeight="1">
      <c r="A24" s="644"/>
      <c r="B24" s="645" t="s">
        <v>673</v>
      </c>
      <c r="C24" s="577">
        <v>17110</v>
      </c>
      <c r="D24" s="1239" t="s">
        <v>16</v>
      </c>
      <c r="E24" s="1239" t="s">
        <v>16</v>
      </c>
      <c r="F24" s="1240">
        <v>4</v>
      </c>
      <c r="G24" s="1239">
        <v>14075</v>
      </c>
      <c r="H24" s="1239">
        <v>13492</v>
      </c>
      <c r="I24" s="1239">
        <v>5614</v>
      </c>
      <c r="J24" s="1239">
        <v>7684</v>
      </c>
      <c r="K24" s="1240">
        <v>133</v>
      </c>
      <c r="L24" s="1242">
        <v>1232</v>
      </c>
      <c r="M24" s="1242">
        <v>815</v>
      </c>
      <c r="N24" s="1242">
        <v>408</v>
      </c>
      <c r="O24" s="1243">
        <v>7.2119999999999997</v>
      </c>
      <c r="P24" s="492"/>
    </row>
    <row r="25" spans="1:16" s="663" customFormat="1" ht="18" customHeight="1">
      <c r="A25" s="644"/>
      <c r="B25" s="645" t="s">
        <v>674</v>
      </c>
      <c r="C25" s="577">
        <v>19278</v>
      </c>
      <c r="D25" s="1239" t="s">
        <v>16</v>
      </c>
      <c r="E25" s="1239" t="s">
        <v>16</v>
      </c>
      <c r="F25" s="1240">
        <v>4</v>
      </c>
      <c r="G25" s="1239">
        <v>16404</v>
      </c>
      <c r="H25" s="1239">
        <v>14575</v>
      </c>
      <c r="I25" s="1239">
        <v>6198</v>
      </c>
      <c r="J25" s="1239">
        <v>8137</v>
      </c>
      <c r="K25" s="1240">
        <v>179</v>
      </c>
      <c r="L25" s="1242">
        <v>1350</v>
      </c>
      <c r="M25" s="1242">
        <v>900</v>
      </c>
      <c r="N25" s="1242">
        <v>437</v>
      </c>
      <c r="O25" s="1243">
        <v>9</v>
      </c>
      <c r="P25" s="492"/>
    </row>
    <row r="26" spans="1:16" s="678" customFormat="1" ht="18" customHeight="1">
      <c r="A26" s="676"/>
      <c r="B26" s="677" t="s">
        <v>675</v>
      </c>
      <c r="C26" s="319">
        <v>20922</v>
      </c>
      <c r="D26" s="1239" t="s">
        <v>16</v>
      </c>
      <c r="E26" s="1239" t="s">
        <v>16</v>
      </c>
      <c r="F26" s="1240">
        <v>4</v>
      </c>
      <c r="G26" s="1239">
        <v>17802</v>
      </c>
      <c r="H26" s="1239">
        <v>16018</v>
      </c>
      <c r="I26" s="1239">
        <v>6925</v>
      </c>
      <c r="J26" s="1239">
        <v>8819</v>
      </c>
      <c r="K26" s="1240">
        <v>195</v>
      </c>
      <c r="L26" s="1242">
        <v>1491</v>
      </c>
      <c r="M26" s="1242">
        <v>1002</v>
      </c>
      <c r="N26" s="1242">
        <v>475</v>
      </c>
      <c r="O26" s="1243">
        <v>10</v>
      </c>
      <c r="P26" s="732"/>
    </row>
    <row r="27" spans="1:16" s="678" customFormat="1" ht="18" customHeight="1">
      <c r="A27" s="676"/>
      <c r="B27" s="677" t="s">
        <v>676</v>
      </c>
      <c r="C27" s="319">
        <v>22904</v>
      </c>
      <c r="D27" s="1239" t="s">
        <v>16</v>
      </c>
      <c r="E27" s="1239" t="s">
        <v>16</v>
      </c>
      <c r="F27" s="1240">
        <v>28</v>
      </c>
      <c r="G27" s="1239">
        <v>19142</v>
      </c>
      <c r="H27" s="1239">
        <v>18285</v>
      </c>
      <c r="I27" s="1239">
        <v>7658</v>
      </c>
      <c r="J27" s="1239">
        <v>10350</v>
      </c>
      <c r="K27" s="1240">
        <v>195</v>
      </c>
      <c r="L27" s="1242">
        <v>1682</v>
      </c>
      <c r="M27" s="1242">
        <v>1111</v>
      </c>
      <c r="N27" s="1242">
        <v>557</v>
      </c>
      <c r="O27" s="1243">
        <v>10.004</v>
      </c>
      <c r="P27" s="732"/>
    </row>
    <row r="28" spans="1:16" s="646" customFormat="1" ht="18" customHeight="1">
      <c r="A28" s="644"/>
      <c r="B28" s="645" t="s">
        <v>54</v>
      </c>
      <c r="C28" s="577">
        <v>25539</v>
      </c>
      <c r="D28" s="1239" t="s">
        <v>16</v>
      </c>
      <c r="E28" s="1239" t="s">
        <v>16</v>
      </c>
      <c r="F28" s="1240">
        <v>28</v>
      </c>
      <c r="G28" s="1239">
        <v>20558</v>
      </c>
      <c r="H28" s="1239">
        <v>19963</v>
      </c>
      <c r="I28" s="1239">
        <v>8634</v>
      </c>
      <c r="J28" s="1239">
        <v>11037</v>
      </c>
      <c r="K28" s="1240">
        <v>195</v>
      </c>
      <c r="L28" s="1242">
        <v>1865</v>
      </c>
      <c r="M28" s="1242">
        <v>1254</v>
      </c>
      <c r="N28" s="1242">
        <v>596</v>
      </c>
      <c r="O28" s="1243">
        <v>10.004</v>
      </c>
      <c r="P28" s="492"/>
    </row>
    <row r="29" spans="1:16" s="646" customFormat="1" ht="13.5" customHeight="1">
      <c r="A29" s="644"/>
      <c r="B29" s="645"/>
      <c r="C29" s="577"/>
      <c r="D29" s="1239"/>
      <c r="E29" s="1239"/>
      <c r="F29" s="1240"/>
      <c r="G29" s="1239"/>
      <c r="H29" s="1239"/>
      <c r="I29" s="1239"/>
      <c r="J29" s="1239"/>
      <c r="K29" s="1240"/>
      <c r="L29" s="1242"/>
      <c r="M29" s="1242"/>
      <c r="N29" s="1242"/>
      <c r="O29" s="1243"/>
      <c r="P29" s="492"/>
    </row>
    <row r="30" spans="1:16" s="646" customFormat="1" ht="18" customHeight="1">
      <c r="A30" s="644">
        <v>2018</v>
      </c>
      <c r="B30" s="645" t="s">
        <v>82</v>
      </c>
      <c r="C30" s="577">
        <v>2516</v>
      </c>
      <c r="D30" s="1239">
        <v>655</v>
      </c>
      <c r="E30" s="1239">
        <v>1713</v>
      </c>
      <c r="F30" s="1240">
        <v>18</v>
      </c>
      <c r="G30" s="1239">
        <v>1391</v>
      </c>
      <c r="H30" s="1239" t="s">
        <v>1025</v>
      </c>
      <c r="I30" s="1239" t="s">
        <v>1034</v>
      </c>
      <c r="J30" s="1239" t="s">
        <v>1035</v>
      </c>
      <c r="K30" s="1240" t="s">
        <v>666</v>
      </c>
      <c r="L30" s="1242" t="s">
        <v>1042</v>
      </c>
      <c r="M30" s="1242" t="s">
        <v>1043</v>
      </c>
      <c r="N30" s="1242" t="s">
        <v>1044</v>
      </c>
      <c r="O30" s="1243" t="s">
        <v>666</v>
      </c>
      <c r="P30" s="492"/>
    </row>
    <row r="31" spans="1:16" s="646" customFormat="1" ht="18" customHeight="1">
      <c r="A31" s="644"/>
      <c r="B31" s="645" t="s">
        <v>668</v>
      </c>
      <c r="C31" s="577">
        <v>4052</v>
      </c>
      <c r="D31" s="1239">
        <v>1310</v>
      </c>
      <c r="E31" s="1239">
        <v>2594</v>
      </c>
      <c r="F31" s="1240">
        <v>18</v>
      </c>
      <c r="G31" s="1239">
        <v>2610</v>
      </c>
      <c r="H31" s="1239" t="s">
        <v>1036</v>
      </c>
      <c r="I31" s="1239" t="s">
        <v>1037</v>
      </c>
      <c r="J31" s="1239" t="s">
        <v>1038</v>
      </c>
      <c r="K31" s="1240" t="s">
        <v>666</v>
      </c>
      <c r="L31" s="1242" t="s">
        <v>1045</v>
      </c>
      <c r="M31" s="1242" t="s">
        <v>1046</v>
      </c>
      <c r="N31" s="1242" t="s">
        <v>1047</v>
      </c>
      <c r="O31" s="1243" t="s">
        <v>666</v>
      </c>
      <c r="P31" s="492"/>
    </row>
    <row r="32" spans="1:16" s="646" customFormat="1" ht="18" customHeight="1">
      <c r="A32" s="644"/>
      <c r="B32" s="645" t="s">
        <v>669</v>
      </c>
      <c r="C32" s="577">
        <v>6097</v>
      </c>
      <c r="D32" s="1239">
        <v>2163</v>
      </c>
      <c r="E32" s="1239">
        <v>3786</v>
      </c>
      <c r="F32" s="1240">
        <v>18</v>
      </c>
      <c r="G32" s="1239">
        <v>5121</v>
      </c>
      <c r="H32" s="1239" t="s">
        <v>1039</v>
      </c>
      <c r="I32" s="1239" t="s">
        <v>1040</v>
      </c>
      <c r="J32" s="1239" t="s">
        <v>1041</v>
      </c>
      <c r="K32" s="1240" t="s">
        <v>666</v>
      </c>
      <c r="L32" s="1242" t="s">
        <v>1048</v>
      </c>
      <c r="M32" s="1242" t="s">
        <v>1049</v>
      </c>
      <c r="N32" s="1242" t="s">
        <v>1050</v>
      </c>
      <c r="O32" s="1243" t="s">
        <v>666</v>
      </c>
      <c r="P32" s="492"/>
    </row>
    <row r="33" spans="1:16" s="646" customFormat="1" ht="18" customHeight="1">
      <c r="A33" s="644"/>
      <c r="B33" s="645" t="s">
        <v>670</v>
      </c>
      <c r="C33" s="577">
        <v>8076</v>
      </c>
      <c r="D33" s="1239">
        <v>3123</v>
      </c>
      <c r="E33" s="1239">
        <v>4779</v>
      </c>
      <c r="F33" s="1240">
        <v>18</v>
      </c>
      <c r="G33" s="1239">
        <v>7323</v>
      </c>
      <c r="H33" s="1239">
        <v>6068</v>
      </c>
      <c r="I33" s="1239">
        <v>2647</v>
      </c>
      <c r="J33" s="1239">
        <v>3395</v>
      </c>
      <c r="K33" s="1240" t="s">
        <v>666</v>
      </c>
      <c r="L33" s="1242">
        <v>592.42600000000004</v>
      </c>
      <c r="M33" s="1242">
        <v>399.67500000000001</v>
      </c>
      <c r="N33" s="1242">
        <v>191.36</v>
      </c>
      <c r="O33" s="1243" t="s">
        <v>666</v>
      </c>
      <c r="P33" s="492"/>
    </row>
    <row r="34" spans="1:16" s="646" customFormat="1" ht="18" customHeight="1">
      <c r="A34" s="644"/>
      <c r="B34" s="645" t="s">
        <v>671</v>
      </c>
      <c r="C34" s="577">
        <v>10454</v>
      </c>
      <c r="D34" s="1239">
        <v>4085</v>
      </c>
      <c r="E34" s="1239">
        <v>6195</v>
      </c>
      <c r="F34" s="1240">
        <v>18</v>
      </c>
      <c r="G34" s="1239">
        <v>8886</v>
      </c>
      <c r="H34" s="1239">
        <v>7196</v>
      </c>
      <c r="I34" s="1239">
        <v>3157</v>
      </c>
      <c r="J34" s="1239">
        <v>4013</v>
      </c>
      <c r="K34" s="1240" t="s">
        <v>666</v>
      </c>
      <c r="L34" s="1242">
        <v>708</v>
      </c>
      <c r="M34" s="1242">
        <v>476</v>
      </c>
      <c r="N34" s="1242">
        <v>230</v>
      </c>
      <c r="O34" s="1243" t="s">
        <v>666</v>
      </c>
      <c r="P34" s="492"/>
    </row>
    <row r="35" spans="1:16" s="678" customFormat="1" ht="18" customHeight="1">
      <c r="A35" s="676"/>
      <c r="B35" s="677" t="s">
        <v>667</v>
      </c>
      <c r="C35" s="319">
        <v>12678</v>
      </c>
      <c r="D35" s="1239">
        <v>5094</v>
      </c>
      <c r="E35" s="1239">
        <v>7410</v>
      </c>
      <c r="F35" s="1240">
        <v>18</v>
      </c>
      <c r="G35" s="1239">
        <v>10556</v>
      </c>
      <c r="H35" s="1239">
        <v>8687</v>
      </c>
      <c r="I35" s="1239">
        <v>3704</v>
      </c>
      <c r="J35" s="1239">
        <v>4957</v>
      </c>
      <c r="K35" s="1240" t="s">
        <v>666</v>
      </c>
      <c r="L35" s="1242">
        <v>849.9</v>
      </c>
      <c r="M35" s="1242">
        <v>563.4</v>
      </c>
      <c r="N35" s="1242">
        <v>285.10000000000002</v>
      </c>
      <c r="O35" s="1243" t="s">
        <v>666</v>
      </c>
      <c r="P35" s="732"/>
    </row>
    <row r="36" spans="1:16" ht="18" customHeight="1">
      <c r="A36" s="932"/>
      <c r="B36" s="931" t="s">
        <v>44</v>
      </c>
      <c r="C36" s="933">
        <v>93.9</v>
      </c>
      <c r="D36" s="1222" t="s">
        <v>16</v>
      </c>
      <c r="E36" s="1222" t="s">
        <v>16</v>
      </c>
      <c r="F36" s="1222">
        <f>F35/F23*100</f>
        <v>450</v>
      </c>
      <c r="G36" s="1222">
        <v>105.4</v>
      </c>
      <c r="H36" s="1563">
        <v>91.4</v>
      </c>
      <c r="I36" s="1222">
        <v>99.7</v>
      </c>
      <c r="J36" s="1222">
        <v>87</v>
      </c>
      <c r="K36" s="1222" t="s">
        <v>16</v>
      </c>
      <c r="L36" s="1563">
        <v>95.6</v>
      </c>
      <c r="M36" s="1222">
        <v>98.1</v>
      </c>
      <c r="N36" s="1222">
        <v>91.7</v>
      </c>
      <c r="O36" s="1244" t="s">
        <v>16</v>
      </c>
      <c r="P36" s="5"/>
    </row>
    <row r="37" spans="1:16">
      <c r="A37" s="479" t="s">
        <v>875</v>
      </c>
      <c r="B37" s="555"/>
      <c r="C37" s="555"/>
      <c r="D37" s="1223"/>
      <c r="E37" s="1223"/>
    </row>
    <row r="38" spans="1:16" s="1342" customFormat="1">
      <c r="A38" s="1595" t="s">
        <v>876</v>
      </c>
      <c r="B38" s="1595"/>
      <c r="C38" s="1432"/>
      <c r="D38" s="1432"/>
      <c r="E38" s="1432"/>
      <c r="F38" s="1432"/>
      <c r="G38" s="1432"/>
      <c r="H38" s="1432"/>
      <c r="I38" s="1432"/>
      <c r="J38" s="1432"/>
      <c r="K38" s="1432"/>
      <c r="L38" s="1432"/>
      <c r="M38" s="1432"/>
      <c r="N38" s="1432"/>
      <c r="O38" s="1432"/>
    </row>
  </sheetData>
  <mergeCells count="19">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topLeftCell="A4" zoomScaleNormal="100" workbookViewId="0">
      <selection activeCell="R23" sqref="R23"/>
    </sheetView>
  </sheetViews>
  <sheetFormatPr defaultRowHeight="14.25"/>
  <cols>
    <col min="1" max="1" width="9.625" style="4" customWidth="1"/>
    <col min="2" max="2" width="12.625" style="4" customWidth="1"/>
    <col min="3" max="12" width="10.125" style="4" customWidth="1"/>
  </cols>
  <sheetData>
    <row r="1" spans="1:13" s="61" customFormat="1" ht="15" customHeight="1">
      <c r="A1" s="2034" t="s">
        <v>109</v>
      </c>
      <c r="B1" s="2034"/>
      <c r="C1" s="2034"/>
      <c r="D1" s="2034"/>
      <c r="E1" s="2034"/>
      <c r="F1" s="2034"/>
      <c r="G1" s="60"/>
      <c r="H1" s="60"/>
      <c r="I1" s="60"/>
      <c r="J1" s="60"/>
      <c r="K1" s="1694" t="s">
        <v>32</v>
      </c>
      <c r="L1" s="1694"/>
      <c r="M1" s="51"/>
    </row>
    <row r="2" spans="1:13" s="1434" customFormat="1" ht="15" customHeight="1">
      <c r="A2" s="2035" t="s">
        <v>110</v>
      </c>
      <c r="B2" s="2035"/>
      <c r="C2" s="2035"/>
      <c r="D2" s="2035"/>
      <c r="E2" s="2035"/>
      <c r="F2" s="2035"/>
      <c r="G2" s="1433"/>
      <c r="H2" s="1433"/>
      <c r="I2" s="1433"/>
      <c r="J2" s="1433"/>
      <c r="K2" s="1619" t="s">
        <v>298</v>
      </c>
      <c r="L2" s="1619"/>
      <c r="M2" s="1431"/>
    </row>
    <row r="3" spans="1:13">
      <c r="A3" s="1642" t="s">
        <v>622</v>
      </c>
      <c r="B3" s="1642"/>
      <c r="C3" s="1642"/>
      <c r="D3" s="1642"/>
      <c r="E3" s="1642"/>
      <c r="F3" s="480"/>
      <c r="J3" s="9"/>
      <c r="K3" s="9"/>
      <c r="L3" s="9"/>
    </row>
    <row r="4" spans="1:13" s="1339" customFormat="1">
      <c r="A4" s="1699" t="s">
        <v>1465</v>
      </c>
      <c r="B4" s="1699"/>
      <c r="C4" s="1699"/>
      <c r="D4" s="1699"/>
      <c r="E4" s="1377"/>
      <c r="F4" s="1342"/>
      <c r="G4" s="1342"/>
      <c r="H4" s="1342"/>
      <c r="I4" s="1342"/>
      <c r="J4" s="1351"/>
      <c r="K4" s="1351"/>
      <c r="L4" s="1351"/>
    </row>
    <row r="5" spans="1:13" ht="12.75" customHeight="1">
      <c r="A5" s="1625" t="s">
        <v>1467</v>
      </c>
      <c r="B5" s="1628"/>
      <c r="C5" s="1932" t="s">
        <v>1469</v>
      </c>
      <c r="D5" s="1638"/>
      <c r="E5" s="1702"/>
      <c r="F5" s="1664" t="s">
        <v>1466</v>
      </c>
      <c r="G5" s="1638"/>
      <c r="H5" s="1638"/>
      <c r="I5" s="1638"/>
      <c r="J5" s="1638"/>
      <c r="K5" s="1638"/>
      <c r="L5" s="1638"/>
    </row>
    <row r="6" spans="1:13">
      <c r="A6" s="1626"/>
      <c r="B6" s="1629"/>
      <c r="C6" s="1622"/>
      <c r="D6" s="1626"/>
      <c r="E6" s="1703"/>
      <c r="F6" s="1665"/>
      <c r="G6" s="1626"/>
      <c r="H6" s="1626"/>
      <c r="I6" s="1626"/>
      <c r="J6" s="1626"/>
      <c r="K6" s="1626"/>
      <c r="L6" s="1626"/>
    </row>
    <row r="7" spans="1:13" ht="12.75" customHeight="1">
      <c r="A7" s="1626"/>
      <c r="B7" s="1629"/>
      <c r="C7" s="1622"/>
      <c r="D7" s="1626"/>
      <c r="E7" s="1703"/>
      <c r="F7" s="1665"/>
      <c r="G7" s="1626"/>
      <c r="H7" s="1626"/>
      <c r="I7" s="1626"/>
      <c r="J7" s="1626"/>
      <c r="K7" s="1626"/>
      <c r="L7" s="1626"/>
    </row>
    <row r="8" spans="1:13" ht="14.25" hidden="1" customHeight="1">
      <c r="A8" s="1626"/>
      <c r="B8" s="1629"/>
      <c r="C8" s="1623"/>
      <c r="D8" s="1627"/>
      <c r="E8" s="1939"/>
      <c r="F8" s="1665"/>
      <c r="G8" s="1626"/>
      <c r="H8" s="1626"/>
      <c r="I8" s="1626"/>
      <c r="J8" s="1626"/>
      <c r="K8" s="1626"/>
      <c r="L8" s="1626"/>
    </row>
    <row r="9" spans="1:13" ht="40.15" customHeight="1">
      <c r="A9" s="1626"/>
      <c r="B9" s="1629"/>
      <c r="C9" s="1633" t="s">
        <v>1468</v>
      </c>
      <c r="D9" s="1621" t="s">
        <v>1470</v>
      </c>
      <c r="E9" s="1633" t="s">
        <v>1471</v>
      </c>
      <c r="F9" s="1633" t="s">
        <v>1472</v>
      </c>
      <c r="G9" s="1607" t="s">
        <v>1473</v>
      </c>
      <c r="H9" s="1643" t="s">
        <v>1474</v>
      </c>
      <c r="I9" s="1664" t="s">
        <v>1475</v>
      </c>
      <c r="J9" s="1664" t="s">
        <v>1476</v>
      </c>
      <c r="K9" s="1638"/>
      <c r="L9" s="1638"/>
    </row>
    <row r="10" spans="1:13">
      <c r="A10" s="1626"/>
      <c r="B10" s="1629"/>
      <c r="C10" s="1634"/>
      <c r="D10" s="1622"/>
      <c r="E10" s="1634"/>
      <c r="F10" s="1634"/>
      <c r="G10" s="1608"/>
      <c r="H10" s="1644"/>
      <c r="I10" s="1665"/>
      <c r="J10" s="1665"/>
      <c r="K10" s="1626"/>
      <c r="L10" s="1626"/>
    </row>
    <row r="11" spans="1:13" ht="14.25" customHeight="1">
      <c r="A11" s="1626"/>
      <c r="B11" s="1629"/>
      <c r="C11" s="1634"/>
      <c r="D11" s="1622"/>
      <c r="E11" s="1634"/>
      <c r="F11" s="1634"/>
      <c r="G11" s="1608"/>
      <c r="H11" s="1644"/>
      <c r="I11" s="1665"/>
      <c r="J11" s="1633" t="s">
        <v>1477</v>
      </c>
      <c r="K11" s="1932" t="s">
        <v>1478</v>
      </c>
      <c r="L11" s="927"/>
    </row>
    <row r="12" spans="1:13">
      <c r="A12" s="1626"/>
      <c r="B12" s="1629"/>
      <c r="C12" s="1634"/>
      <c r="D12" s="1622"/>
      <c r="E12" s="1634"/>
      <c r="F12" s="1634"/>
      <c r="G12" s="1608"/>
      <c r="H12" s="1644"/>
      <c r="I12" s="1665"/>
      <c r="J12" s="1634"/>
      <c r="K12" s="1622"/>
      <c r="L12" s="929"/>
    </row>
    <row r="13" spans="1:13">
      <c r="A13" s="1626"/>
      <c r="B13" s="1629"/>
      <c r="C13" s="1634"/>
      <c r="D13" s="1622"/>
      <c r="E13" s="1634"/>
      <c r="F13" s="1634"/>
      <c r="G13" s="1608"/>
      <c r="H13" s="1644"/>
      <c r="I13" s="1665"/>
      <c r="J13" s="1634"/>
      <c r="K13" s="1622"/>
      <c r="L13" s="1664" t="s">
        <v>1479</v>
      </c>
    </row>
    <row r="14" spans="1:13" ht="24" customHeight="1">
      <c r="A14" s="1626"/>
      <c r="B14" s="1629"/>
      <c r="C14" s="1634"/>
      <c r="D14" s="1622"/>
      <c r="E14" s="1634"/>
      <c r="F14" s="1634"/>
      <c r="G14" s="1608"/>
      <c r="H14" s="1644"/>
      <c r="I14" s="1665"/>
      <c r="J14" s="1634"/>
      <c r="K14" s="1622"/>
      <c r="L14" s="1665"/>
    </row>
    <row r="15" spans="1:13">
      <c r="A15" s="1626"/>
      <c r="B15" s="1629"/>
      <c r="C15" s="1634"/>
      <c r="D15" s="1622"/>
      <c r="E15" s="1634"/>
      <c r="F15" s="1634"/>
      <c r="G15" s="1608"/>
      <c r="H15" s="1644"/>
      <c r="I15" s="1665"/>
      <c r="J15" s="1634"/>
      <c r="K15" s="1622"/>
      <c r="L15" s="1665"/>
    </row>
    <row r="16" spans="1:13">
      <c r="A16" s="1626"/>
      <c r="B16" s="1629"/>
      <c r="C16" s="1634"/>
      <c r="D16" s="1622"/>
      <c r="E16" s="1634"/>
      <c r="F16" s="1634"/>
      <c r="G16" s="1608"/>
      <c r="H16" s="1644"/>
      <c r="I16" s="1665"/>
      <c r="J16" s="1634"/>
      <c r="K16" s="1622"/>
      <c r="L16" s="1665"/>
    </row>
    <row r="17" spans="1:14">
      <c r="A17" s="1626"/>
      <c r="B17" s="1629"/>
      <c r="C17" s="1634"/>
      <c r="D17" s="1622"/>
      <c r="E17" s="1634"/>
      <c r="F17" s="1634"/>
      <c r="G17" s="1608"/>
      <c r="H17" s="1644"/>
      <c r="I17" s="1665"/>
      <c r="J17" s="1634"/>
      <c r="K17" s="1630"/>
      <c r="L17" s="1666"/>
    </row>
    <row r="18" spans="1:14" ht="12.75" customHeight="1">
      <c r="A18" s="1626"/>
      <c r="B18" s="1629"/>
      <c r="C18" s="1932" t="s">
        <v>1967</v>
      </c>
      <c r="D18" s="1638"/>
      <c r="E18" s="1638"/>
      <c r="F18" s="1638"/>
      <c r="G18" s="1638"/>
      <c r="H18" s="1638"/>
      <c r="I18" s="1638"/>
      <c r="J18" s="1638"/>
      <c r="K18" s="1638"/>
      <c r="L18" s="1638"/>
    </row>
    <row r="19" spans="1:14" ht="12.75" customHeight="1">
      <c r="A19" s="1631"/>
      <c r="B19" s="1632"/>
      <c r="C19" s="1630"/>
      <c r="D19" s="1631"/>
      <c r="E19" s="1631"/>
      <c r="F19" s="1631"/>
      <c r="G19" s="1631"/>
      <c r="H19" s="1631"/>
      <c r="I19" s="1631"/>
      <c r="J19" s="1631"/>
      <c r="K19" s="1631"/>
      <c r="L19" s="1631"/>
    </row>
    <row r="20" spans="1:14" ht="25.15" customHeight="1">
      <c r="A20" s="2032" t="s">
        <v>42</v>
      </c>
      <c r="B20" s="2032"/>
      <c r="C20" s="2032"/>
      <c r="D20" s="2032"/>
      <c r="E20" s="2032"/>
      <c r="F20" s="2032"/>
      <c r="G20" s="2032"/>
      <c r="H20" s="2032"/>
      <c r="I20" s="2032"/>
      <c r="J20" s="2032"/>
      <c r="K20" s="2032"/>
      <c r="L20" s="2032"/>
    </row>
    <row r="21" spans="1:14" ht="25.15" customHeight="1">
      <c r="A21" s="2033" t="s">
        <v>46</v>
      </c>
      <c r="B21" s="2033"/>
      <c r="C21" s="2033"/>
      <c r="D21" s="2033"/>
      <c r="E21" s="2033"/>
      <c r="F21" s="2033"/>
      <c r="G21" s="2033"/>
      <c r="H21" s="2033"/>
      <c r="I21" s="2033"/>
      <c r="J21" s="2033"/>
      <c r="K21" s="2033"/>
      <c r="L21" s="2033"/>
    </row>
    <row r="22" spans="1:14" s="133" customFormat="1" ht="19.149999999999999" customHeight="1">
      <c r="A22" s="775">
        <v>2016</v>
      </c>
      <c r="B22" s="817" t="s">
        <v>81</v>
      </c>
      <c r="C22" s="316">
        <v>178.1</v>
      </c>
      <c r="D22" s="316">
        <v>86.7</v>
      </c>
      <c r="E22" s="316">
        <v>91.4</v>
      </c>
      <c r="F22" s="498">
        <v>168.7</v>
      </c>
      <c r="G22" s="499">
        <v>49.7</v>
      </c>
      <c r="H22" s="499">
        <v>40.6</v>
      </c>
      <c r="I22" s="499">
        <v>58.3</v>
      </c>
      <c r="J22" s="499">
        <v>20</v>
      </c>
      <c r="K22" s="499">
        <v>19.600000000000001</v>
      </c>
      <c r="L22" s="498">
        <v>12.3</v>
      </c>
    </row>
    <row r="23" spans="1:14" s="133" customFormat="1" ht="19.149999999999999" customHeight="1">
      <c r="A23" s="775"/>
      <c r="B23" s="817"/>
      <c r="C23" s="316"/>
      <c r="D23" s="316"/>
      <c r="E23" s="316"/>
      <c r="F23" s="498"/>
      <c r="G23" s="499"/>
      <c r="H23" s="499"/>
      <c r="I23" s="499"/>
      <c r="J23" s="499"/>
      <c r="K23" s="499"/>
      <c r="L23" s="498"/>
    </row>
    <row r="24" spans="1:14" s="133" customFormat="1" ht="19.149999999999999" customHeight="1">
      <c r="A24" s="775">
        <v>2017</v>
      </c>
      <c r="B24" s="817" t="s">
        <v>72</v>
      </c>
      <c r="C24" s="389" t="s">
        <v>17</v>
      </c>
      <c r="D24" s="389" t="s">
        <v>17</v>
      </c>
      <c r="E24" s="389" t="s">
        <v>17</v>
      </c>
      <c r="F24" s="498">
        <v>191</v>
      </c>
      <c r="G24" s="499">
        <v>51.6</v>
      </c>
      <c r="H24" s="499">
        <v>45.7</v>
      </c>
      <c r="I24" s="499">
        <v>70.099999999999994</v>
      </c>
      <c r="J24" s="499">
        <v>23.6</v>
      </c>
      <c r="K24" s="499">
        <v>23.3</v>
      </c>
      <c r="L24" s="498">
        <v>15.6</v>
      </c>
    </row>
    <row r="25" spans="1:14" s="619" customFormat="1" ht="19.149999999999999" customHeight="1">
      <c r="A25" s="788"/>
      <c r="B25" s="779" t="s">
        <v>75</v>
      </c>
      <c r="C25" s="781">
        <v>169.39699999999999</v>
      </c>
      <c r="D25" s="781">
        <v>80.227999999999994</v>
      </c>
      <c r="E25" s="781">
        <f>C25-D25</f>
        <v>89.168999999999997</v>
      </c>
      <c r="F25" s="617">
        <v>189.01400000000001</v>
      </c>
      <c r="G25" s="617">
        <v>61.566000000000003</v>
      </c>
      <c r="H25" s="617">
        <v>44.616</v>
      </c>
      <c r="I25" s="617">
        <v>58.57</v>
      </c>
      <c r="J25" s="617">
        <v>24.263000000000002</v>
      </c>
      <c r="K25" s="617">
        <v>23.928999999999998</v>
      </c>
      <c r="L25" s="618">
        <v>15.388</v>
      </c>
      <c r="M25" s="620"/>
    </row>
    <row r="26" spans="1:14" s="619" customFormat="1" ht="19.149999999999999" customHeight="1">
      <c r="A26" s="788"/>
      <c r="B26" s="779" t="s">
        <v>81</v>
      </c>
      <c r="C26" s="781">
        <v>162.58799999999999</v>
      </c>
      <c r="D26" s="781">
        <v>76.400000000000006</v>
      </c>
      <c r="E26" s="781">
        <v>86.2</v>
      </c>
      <c r="F26" s="617">
        <v>190.48699999999999</v>
      </c>
      <c r="G26" s="617">
        <v>53.878999999999998</v>
      </c>
      <c r="H26" s="617">
        <v>43.570999999999998</v>
      </c>
      <c r="I26" s="617">
        <v>70.022999999999996</v>
      </c>
      <c r="J26" s="617">
        <v>23.013000000000002</v>
      </c>
      <c r="K26" s="617">
        <v>22.71</v>
      </c>
      <c r="L26" s="618">
        <v>13.648999999999999</v>
      </c>
      <c r="M26" s="620"/>
      <c r="N26" s="620"/>
    </row>
    <row r="27" spans="1:14" s="619" customFormat="1" ht="19.149999999999999" customHeight="1">
      <c r="A27" s="788"/>
      <c r="B27" s="779"/>
      <c r="C27" s="781"/>
      <c r="D27" s="781"/>
      <c r="E27" s="781"/>
      <c r="F27" s="617"/>
      <c r="G27" s="617"/>
      <c r="H27" s="617"/>
      <c r="I27" s="617"/>
      <c r="J27" s="617"/>
      <c r="K27" s="617"/>
      <c r="L27" s="618"/>
      <c r="M27" s="620"/>
      <c r="N27" s="620"/>
    </row>
    <row r="28" spans="1:14" s="619" customFormat="1" ht="19.149999999999999" customHeight="1">
      <c r="A28" s="788">
        <v>2018</v>
      </c>
      <c r="B28" s="779" t="s">
        <v>72</v>
      </c>
      <c r="C28" s="1254" t="s">
        <v>17</v>
      </c>
      <c r="D28" s="1254" t="s">
        <v>17</v>
      </c>
      <c r="E28" s="1254" t="s">
        <v>17</v>
      </c>
      <c r="F28" s="617">
        <v>167.7</v>
      </c>
      <c r="G28" s="617">
        <v>42.1</v>
      </c>
      <c r="H28" s="617">
        <v>39.1</v>
      </c>
      <c r="I28" s="617">
        <v>65.900000000000006</v>
      </c>
      <c r="J28" s="617">
        <v>20.6</v>
      </c>
      <c r="K28" s="617">
        <v>20.3</v>
      </c>
      <c r="L28" s="618">
        <v>13.2</v>
      </c>
      <c r="M28" s="620"/>
      <c r="N28" s="620"/>
    </row>
    <row r="29" spans="1:14" s="133" customFormat="1" ht="19.149999999999999" customHeight="1">
      <c r="A29" s="775"/>
      <c r="B29" s="934" t="s">
        <v>603</v>
      </c>
      <c r="C29" s="389" t="s">
        <v>16</v>
      </c>
      <c r="D29" s="389" t="s">
        <v>16</v>
      </c>
      <c r="E29" s="389" t="s">
        <v>16</v>
      </c>
      <c r="F29" s="389">
        <v>87.8</v>
      </c>
      <c r="G29" s="389">
        <v>60.1</v>
      </c>
      <c r="H29" s="389">
        <v>85.6</v>
      </c>
      <c r="I29" s="389">
        <v>94</v>
      </c>
      <c r="J29" s="389">
        <v>87.4</v>
      </c>
      <c r="K29" s="389">
        <v>87.5</v>
      </c>
      <c r="L29" s="390">
        <v>84.6</v>
      </c>
      <c r="M29" s="435"/>
      <c r="N29" s="435"/>
    </row>
    <row r="30" spans="1:14" s="648" customFormat="1" ht="19.149999999999999" customHeight="1">
      <c r="A30" s="935"/>
      <c r="B30" s="936" t="s">
        <v>608</v>
      </c>
      <c r="C30" s="878" t="s">
        <v>16</v>
      </c>
      <c r="D30" s="878" t="s">
        <v>16</v>
      </c>
      <c r="E30" s="878" t="s">
        <v>16</v>
      </c>
      <c r="F30" s="878">
        <v>88.1</v>
      </c>
      <c r="G30" s="878">
        <v>78.2</v>
      </c>
      <c r="H30" s="878">
        <v>89.7</v>
      </c>
      <c r="I30" s="878">
        <v>94.1</v>
      </c>
      <c r="J30" s="878">
        <v>89.6</v>
      </c>
      <c r="K30" s="878">
        <v>89.6</v>
      </c>
      <c r="L30" s="637">
        <v>96.5</v>
      </c>
      <c r="M30" s="647"/>
      <c r="N30" s="647"/>
    </row>
    <row r="31" spans="1:14" s="133" customFormat="1" ht="20.100000000000001" customHeight="1">
      <c r="A31" s="1604" t="s">
        <v>826</v>
      </c>
      <c r="B31" s="1604"/>
      <c r="C31" s="1604"/>
      <c r="D31" s="1604"/>
      <c r="E31" s="1604"/>
      <c r="F31" s="1604"/>
      <c r="G31" s="1604"/>
      <c r="H31" s="1604"/>
      <c r="I31" s="1604"/>
      <c r="J31" s="1604"/>
      <c r="K31" s="1604"/>
      <c r="L31" s="1604"/>
      <c r="M31" s="435"/>
      <c r="N31" s="435"/>
    </row>
    <row r="32" spans="1:14" s="1405" customFormat="1" ht="15" customHeight="1">
      <c r="A32" s="1700" t="s">
        <v>827</v>
      </c>
      <c r="B32" s="1700"/>
      <c r="C32" s="1700"/>
      <c r="D32" s="1700"/>
      <c r="E32" s="1700"/>
      <c r="F32" s="1700"/>
      <c r="G32" s="1700"/>
      <c r="H32" s="1700"/>
      <c r="I32" s="1700"/>
      <c r="J32" s="1700"/>
      <c r="K32" s="1700"/>
      <c r="L32" s="1700"/>
      <c r="M32" s="1435"/>
      <c r="N32" s="1435"/>
    </row>
    <row r="33" spans="1:14" s="13" customFormat="1" ht="12.75" customHeight="1">
      <c r="A33" s="65"/>
      <c r="B33" s="65"/>
      <c r="C33" s="302"/>
      <c r="D33" s="302"/>
      <c r="E33" s="302"/>
      <c r="F33" s="65"/>
      <c r="G33" s="65"/>
      <c r="H33" s="65"/>
      <c r="I33" s="65"/>
      <c r="J33" s="65"/>
      <c r="K33" s="65"/>
      <c r="L33" s="65"/>
      <c r="M33" s="593"/>
      <c r="N33" s="593"/>
    </row>
    <row r="34" spans="1:14" s="13" customFormat="1" ht="12.75" customHeight="1">
      <c r="A34" s="65"/>
      <c r="B34" s="65"/>
      <c r="C34" s="65"/>
      <c r="D34" s="65"/>
      <c r="E34" s="65"/>
      <c r="F34" s="65"/>
      <c r="G34" s="65"/>
      <c r="H34" s="65"/>
      <c r="I34" s="65"/>
      <c r="J34" s="65"/>
      <c r="K34" s="65"/>
      <c r="L34" s="65"/>
      <c r="M34" s="593"/>
      <c r="N34" s="593"/>
    </row>
    <row r="35" spans="1:14">
      <c r="A35" s="730"/>
      <c r="F35" s="477"/>
    </row>
    <row r="36" spans="1:14">
      <c r="A36" s="730"/>
    </row>
    <row r="37" spans="1:14">
      <c r="A37" s="730"/>
    </row>
    <row r="41" spans="1:14">
      <c r="B41" s="477"/>
      <c r="C41" s="477"/>
      <c r="D41" s="477"/>
      <c r="E41" s="477"/>
      <c r="F41" s="477"/>
      <c r="G41" s="477"/>
      <c r="H41" s="477"/>
      <c r="I41" s="477"/>
      <c r="J41" s="477"/>
      <c r="K41" s="477"/>
    </row>
    <row r="42" spans="1:14">
      <c r="B42" s="477"/>
      <c r="C42" s="477"/>
      <c r="D42" s="477"/>
      <c r="E42" s="477"/>
      <c r="F42" s="477"/>
      <c r="G42" s="477"/>
      <c r="H42" s="477"/>
      <c r="I42" s="477"/>
      <c r="J42" s="477"/>
      <c r="K42" s="477"/>
    </row>
    <row r="43" spans="1:14">
      <c r="B43" s="477"/>
      <c r="C43" s="477"/>
      <c r="D43" s="477"/>
      <c r="E43" s="477"/>
      <c r="F43" s="477"/>
      <c r="G43" s="477"/>
      <c r="H43" s="477"/>
      <c r="I43" s="477"/>
      <c r="J43" s="477"/>
      <c r="K43" s="477"/>
    </row>
  </sheetData>
  <mergeCells count="25">
    <mergeCell ref="A32:L32"/>
    <mergeCell ref="A5:B19"/>
    <mergeCell ref="K1:L1"/>
    <mergeCell ref="A20:L20"/>
    <mergeCell ref="A21:L21"/>
    <mergeCell ref="A1:F1"/>
    <mergeCell ref="A2:F2"/>
    <mergeCell ref="A3:E3"/>
    <mergeCell ref="F5:L8"/>
    <mergeCell ref="C9:C17"/>
    <mergeCell ref="A4:D4"/>
    <mergeCell ref="K2:L2"/>
    <mergeCell ref="D9:D17"/>
    <mergeCell ref="G9:G17"/>
    <mergeCell ref="F9:F17"/>
    <mergeCell ref="C5:E8"/>
    <mergeCell ref="A31:L31"/>
    <mergeCell ref="J11:J17"/>
    <mergeCell ref="K11:K17"/>
    <mergeCell ref="L13:L17"/>
    <mergeCell ref="I9:I17"/>
    <mergeCell ref="C18:L19"/>
    <mergeCell ref="E9:E17"/>
    <mergeCell ref="J9:L10"/>
    <mergeCell ref="H9:H17"/>
  </mergeCells>
  <phoneticPr fontId="0" type="noConversion"/>
  <hyperlinks>
    <hyperlink ref="K1:L1" location="'Spis tablic     List of tables'!A46" display="Powrót do spisu tablic"/>
    <hyperlink ref="K2:L2" location="'Spis tablic     List of tables'!A4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topLeftCell="A4" zoomScaleNormal="100" workbookViewId="0">
      <selection activeCell="A20" sqref="A20:L20"/>
    </sheetView>
  </sheetViews>
  <sheetFormatPr defaultRowHeight="14.25"/>
  <cols>
    <col min="1" max="1" width="9.625" style="13" customWidth="1"/>
    <col min="2" max="2" width="12.625" style="13" customWidth="1"/>
    <col min="3" max="13" width="10.125" style="13" customWidth="1"/>
    <col min="14" max="16384" width="9" style="13"/>
  </cols>
  <sheetData>
    <row r="1" spans="1:12">
      <c r="A1" s="1642" t="s">
        <v>623</v>
      </c>
      <c r="B1" s="1642"/>
      <c r="C1" s="1642"/>
      <c r="D1" s="1642"/>
      <c r="E1" s="1642"/>
      <c r="K1" s="1694" t="s">
        <v>32</v>
      </c>
      <c r="L1" s="1694"/>
    </row>
    <row r="2" spans="1:12" s="1421" customFormat="1">
      <c r="A2" s="1699" t="s">
        <v>1480</v>
      </c>
      <c r="B2" s="1699"/>
      <c r="C2" s="1699"/>
      <c r="D2" s="1699"/>
      <c r="E2" s="1377"/>
      <c r="K2" s="1619" t="s">
        <v>298</v>
      </c>
      <c r="L2" s="1619"/>
    </row>
    <row r="3" spans="1:12">
      <c r="A3" s="1625" t="s">
        <v>1483</v>
      </c>
      <c r="B3" s="1628"/>
      <c r="C3" s="1932" t="s">
        <v>1481</v>
      </c>
      <c r="D3" s="1638"/>
      <c r="E3" s="1702"/>
      <c r="F3" s="1664" t="s">
        <v>1482</v>
      </c>
      <c r="G3" s="1638"/>
      <c r="H3" s="1638"/>
      <c r="I3" s="1638"/>
      <c r="J3" s="1638"/>
      <c r="K3" s="1638"/>
      <c r="L3" s="1638"/>
    </row>
    <row r="4" spans="1:12">
      <c r="A4" s="1626"/>
      <c r="B4" s="1629"/>
      <c r="C4" s="1622"/>
      <c r="D4" s="1626"/>
      <c r="E4" s="1703"/>
      <c r="F4" s="1665"/>
      <c r="G4" s="1626"/>
      <c r="H4" s="1626"/>
      <c r="I4" s="1626"/>
      <c r="J4" s="1626"/>
      <c r="K4" s="1626"/>
      <c r="L4" s="1626"/>
    </row>
    <row r="5" spans="1:12">
      <c r="A5" s="1626"/>
      <c r="B5" s="1629"/>
      <c r="C5" s="1623"/>
      <c r="D5" s="1627"/>
      <c r="E5" s="1939"/>
      <c r="F5" s="1665"/>
      <c r="G5" s="1626"/>
      <c r="H5" s="1626"/>
      <c r="I5" s="1626"/>
      <c r="J5" s="1626"/>
      <c r="K5" s="1626"/>
      <c r="L5" s="1626"/>
    </row>
    <row r="6" spans="1:12">
      <c r="A6" s="1626"/>
      <c r="B6" s="1629"/>
      <c r="C6" s="1633" t="s">
        <v>1484</v>
      </c>
      <c r="D6" s="1621" t="s">
        <v>1485</v>
      </c>
      <c r="E6" s="1633" t="s">
        <v>1486</v>
      </c>
      <c r="F6" s="1633" t="s">
        <v>1487</v>
      </c>
      <c r="G6" s="1607" t="s">
        <v>1488</v>
      </c>
      <c r="H6" s="1643" t="s">
        <v>1489</v>
      </c>
      <c r="I6" s="1664" t="s">
        <v>1490</v>
      </c>
      <c r="J6" s="1664" t="s">
        <v>1491</v>
      </c>
      <c r="K6" s="1638"/>
      <c r="L6" s="1638"/>
    </row>
    <row r="7" spans="1:12">
      <c r="A7" s="1626"/>
      <c r="B7" s="1629"/>
      <c r="C7" s="1634"/>
      <c r="D7" s="1622"/>
      <c r="E7" s="1634"/>
      <c r="F7" s="1634"/>
      <c r="G7" s="1608"/>
      <c r="H7" s="1644"/>
      <c r="I7" s="1665"/>
      <c r="J7" s="1665"/>
      <c r="K7" s="1626"/>
      <c r="L7" s="1626"/>
    </row>
    <row r="8" spans="1:12">
      <c r="A8" s="1626"/>
      <c r="B8" s="1629"/>
      <c r="C8" s="1634"/>
      <c r="D8" s="1622"/>
      <c r="E8" s="1634"/>
      <c r="F8" s="1634"/>
      <c r="G8" s="1608"/>
      <c r="H8" s="1644"/>
      <c r="I8" s="1665"/>
      <c r="J8" s="1665"/>
      <c r="K8" s="1626"/>
      <c r="L8" s="1626"/>
    </row>
    <row r="9" spans="1:12">
      <c r="A9" s="1626"/>
      <c r="B9" s="1629"/>
      <c r="C9" s="1634"/>
      <c r="D9" s="1622"/>
      <c r="E9" s="1634"/>
      <c r="F9" s="1634"/>
      <c r="G9" s="1608"/>
      <c r="H9" s="1644"/>
      <c r="I9" s="1665"/>
      <c r="J9" s="1665"/>
      <c r="K9" s="1626"/>
      <c r="L9" s="1626"/>
    </row>
    <row r="10" spans="1:12" ht="14.25" customHeight="1">
      <c r="A10" s="1626"/>
      <c r="B10" s="1629"/>
      <c r="C10" s="1634"/>
      <c r="D10" s="1622"/>
      <c r="E10" s="1634"/>
      <c r="F10" s="1634"/>
      <c r="G10" s="1608"/>
      <c r="H10" s="1644"/>
      <c r="I10" s="1665"/>
      <c r="J10" s="1633" t="s">
        <v>1492</v>
      </c>
      <c r="K10" s="1932" t="s">
        <v>1493</v>
      </c>
      <c r="L10" s="927"/>
    </row>
    <row r="11" spans="1:12">
      <c r="A11" s="1626"/>
      <c r="B11" s="1629"/>
      <c r="C11" s="1634"/>
      <c r="D11" s="1622"/>
      <c r="E11" s="1634"/>
      <c r="F11" s="1634"/>
      <c r="G11" s="1608"/>
      <c r="H11" s="1644"/>
      <c r="I11" s="1665"/>
      <c r="J11" s="1634"/>
      <c r="K11" s="1622"/>
      <c r="L11" s="929"/>
    </row>
    <row r="12" spans="1:12">
      <c r="A12" s="1626"/>
      <c r="B12" s="1629"/>
      <c r="C12" s="1634"/>
      <c r="D12" s="1622"/>
      <c r="E12" s="1634"/>
      <c r="F12" s="1634"/>
      <c r="G12" s="1608"/>
      <c r="H12" s="1644"/>
      <c r="I12" s="1665"/>
      <c r="J12" s="1634"/>
      <c r="K12" s="1622"/>
      <c r="L12" s="1664" t="s">
        <v>1494</v>
      </c>
    </row>
    <row r="13" spans="1:12">
      <c r="A13" s="1626"/>
      <c r="B13" s="1629"/>
      <c r="C13" s="1634"/>
      <c r="D13" s="1622"/>
      <c r="E13" s="1634"/>
      <c r="F13" s="1634"/>
      <c r="G13" s="1608"/>
      <c r="H13" s="1644"/>
      <c r="I13" s="1665"/>
      <c r="J13" s="1634"/>
      <c r="K13" s="1622"/>
      <c r="L13" s="1665"/>
    </row>
    <row r="14" spans="1:12" ht="14.25" customHeight="1">
      <c r="A14" s="1626"/>
      <c r="B14" s="1629"/>
      <c r="C14" s="1634"/>
      <c r="D14" s="1622"/>
      <c r="E14" s="1634"/>
      <c r="F14" s="1634"/>
      <c r="G14" s="1608"/>
      <c r="H14" s="1644"/>
      <c r="I14" s="1665"/>
      <c r="J14" s="1634"/>
      <c r="K14" s="1622"/>
      <c r="L14" s="1665"/>
    </row>
    <row r="15" spans="1:12">
      <c r="A15" s="1626"/>
      <c r="B15" s="1629"/>
      <c r="C15" s="1634"/>
      <c r="D15" s="1622"/>
      <c r="E15" s="1634"/>
      <c r="F15" s="1634"/>
      <c r="G15" s="1608"/>
      <c r="H15" s="1644"/>
      <c r="I15" s="1665"/>
      <c r="J15" s="1634"/>
      <c r="K15" s="1622"/>
      <c r="L15" s="1665"/>
    </row>
    <row r="16" spans="1:12">
      <c r="A16" s="1626"/>
      <c r="B16" s="1629"/>
      <c r="C16" s="1634"/>
      <c r="D16" s="1622"/>
      <c r="E16" s="1634"/>
      <c r="F16" s="1634"/>
      <c r="G16" s="1608"/>
      <c r="H16" s="1644"/>
      <c r="I16" s="1665"/>
      <c r="J16" s="1634"/>
      <c r="K16" s="1622"/>
      <c r="L16" s="1665"/>
    </row>
    <row r="17" spans="1:14">
      <c r="A17" s="1626"/>
      <c r="B17" s="1629"/>
      <c r="C17" s="1698"/>
      <c r="D17" s="1630"/>
      <c r="E17" s="1698"/>
      <c r="F17" s="1698"/>
      <c r="G17" s="2036"/>
      <c r="H17" s="1645"/>
      <c r="I17" s="1666"/>
      <c r="J17" s="1698"/>
      <c r="K17" s="1630"/>
      <c r="L17" s="1666"/>
    </row>
    <row r="18" spans="1:14">
      <c r="A18" s="1626"/>
      <c r="B18" s="1629"/>
      <c r="C18" s="1932" t="s">
        <v>1495</v>
      </c>
      <c r="D18" s="1638"/>
      <c r="E18" s="1638"/>
      <c r="F18" s="1638"/>
      <c r="G18" s="1638"/>
      <c r="H18" s="1638"/>
      <c r="I18" s="1638"/>
      <c r="J18" s="1638"/>
      <c r="K18" s="1638"/>
      <c r="L18" s="1638"/>
    </row>
    <row r="19" spans="1:14">
      <c r="A19" s="1631"/>
      <c r="B19" s="1632"/>
      <c r="C19" s="1630"/>
      <c r="D19" s="1631"/>
      <c r="E19" s="1631"/>
      <c r="F19" s="1631"/>
      <c r="G19" s="1631"/>
      <c r="H19" s="1631"/>
      <c r="I19" s="1631"/>
      <c r="J19" s="1631"/>
      <c r="K19" s="1631"/>
      <c r="L19" s="1631"/>
    </row>
    <row r="20" spans="1:14" ht="49.9" customHeight="1">
      <c r="A20" s="2037" t="s">
        <v>1496</v>
      </c>
      <c r="B20" s="2037"/>
      <c r="C20" s="2037"/>
      <c r="D20" s="2037"/>
      <c r="E20" s="2037"/>
      <c r="F20" s="2037"/>
      <c r="G20" s="2037"/>
      <c r="H20" s="2037"/>
      <c r="I20" s="2037"/>
      <c r="J20" s="2037"/>
      <c r="K20" s="2037"/>
      <c r="L20" s="2037"/>
    </row>
    <row r="21" spans="1:14" s="133" customFormat="1" ht="21" customHeight="1">
      <c r="A21" s="775">
        <v>2016</v>
      </c>
      <c r="B21" s="817" t="s">
        <v>81</v>
      </c>
      <c r="C21" s="316">
        <v>173.5</v>
      </c>
      <c r="D21" s="316">
        <v>84.8</v>
      </c>
      <c r="E21" s="316">
        <v>88.7</v>
      </c>
      <c r="F21" s="521">
        <v>158.1</v>
      </c>
      <c r="G21" s="522">
        <v>46.1</v>
      </c>
      <c r="H21" s="522">
        <v>39.299999999999997</v>
      </c>
      <c r="I21" s="522">
        <v>53.7</v>
      </c>
      <c r="J21" s="522">
        <v>18.899999999999999</v>
      </c>
      <c r="K21" s="522">
        <v>18.5</v>
      </c>
      <c r="L21" s="521">
        <v>11.7</v>
      </c>
    </row>
    <row r="22" spans="1:14" s="133" customFormat="1" ht="21" customHeight="1">
      <c r="A22" s="775"/>
      <c r="B22" s="817"/>
      <c r="C22" s="316"/>
      <c r="D22" s="316"/>
      <c r="E22" s="316"/>
      <c r="F22" s="521"/>
      <c r="G22" s="522"/>
      <c r="H22" s="522"/>
      <c r="I22" s="522"/>
      <c r="J22" s="522"/>
      <c r="K22" s="522"/>
      <c r="L22" s="521"/>
    </row>
    <row r="23" spans="1:14" s="133" customFormat="1" ht="21" customHeight="1">
      <c r="A23" s="775">
        <v>2017</v>
      </c>
      <c r="B23" s="817" t="s">
        <v>72</v>
      </c>
      <c r="C23" s="389" t="s">
        <v>17</v>
      </c>
      <c r="D23" s="389" t="s">
        <v>17</v>
      </c>
      <c r="E23" s="389" t="s">
        <v>17</v>
      </c>
      <c r="F23" s="521">
        <v>181.7</v>
      </c>
      <c r="G23" s="522">
        <v>46.7</v>
      </c>
      <c r="H23" s="522">
        <v>42.8</v>
      </c>
      <c r="I23" s="522">
        <v>69.5</v>
      </c>
      <c r="J23" s="522">
        <v>22.6</v>
      </c>
      <c r="K23" s="522">
        <v>22.3</v>
      </c>
      <c r="L23" s="521">
        <v>14.8</v>
      </c>
    </row>
    <row r="24" spans="1:14" s="133" customFormat="1" ht="21" customHeight="1">
      <c r="A24" s="775"/>
      <c r="B24" s="817" t="s">
        <v>75</v>
      </c>
      <c r="C24" s="316">
        <v>165.28800000000001</v>
      </c>
      <c r="D24" s="316">
        <v>78.391999999999996</v>
      </c>
      <c r="E24" s="316">
        <f>C24-D24</f>
        <v>86.896000000000015</v>
      </c>
      <c r="F24" s="607">
        <v>181.03</v>
      </c>
      <c r="G24" s="607">
        <v>58.767000000000003</v>
      </c>
      <c r="H24" s="607">
        <v>42.762999999999998</v>
      </c>
      <c r="I24" s="607">
        <v>56.284999999999997</v>
      </c>
      <c r="J24" s="607">
        <v>23.216000000000001</v>
      </c>
      <c r="K24" s="607">
        <v>22.89</v>
      </c>
      <c r="L24" s="521">
        <v>14.536</v>
      </c>
      <c r="M24" s="435"/>
    </row>
    <row r="25" spans="1:14" s="133" customFormat="1" ht="21" customHeight="1">
      <c r="A25" s="775"/>
      <c r="B25" s="817" t="s">
        <v>81</v>
      </c>
      <c r="C25" s="316">
        <v>158.4</v>
      </c>
      <c r="D25" s="316">
        <v>74.513999999999996</v>
      </c>
      <c r="E25" s="316">
        <v>83.831000000000003</v>
      </c>
      <c r="F25" s="607">
        <v>179.625</v>
      </c>
      <c r="G25" s="607">
        <v>51.781999999999996</v>
      </c>
      <c r="H25" s="607">
        <v>43.295000000000002</v>
      </c>
      <c r="I25" s="607">
        <v>62.253999999999998</v>
      </c>
      <c r="J25" s="607">
        <v>22.292999999999999</v>
      </c>
      <c r="K25" s="607">
        <v>22</v>
      </c>
      <c r="L25" s="521">
        <v>13.29</v>
      </c>
      <c r="M25" s="435"/>
      <c r="N25" s="435"/>
    </row>
    <row r="26" spans="1:14" s="133" customFormat="1" ht="21" customHeight="1">
      <c r="A26" s="775"/>
      <c r="B26" s="817"/>
      <c r="C26" s="316"/>
      <c r="D26" s="316"/>
      <c r="E26" s="316"/>
      <c r="F26" s="607"/>
      <c r="G26" s="607"/>
      <c r="H26" s="607"/>
      <c r="I26" s="607"/>
      <c r="J26" s="607"/>
      <c r="K26" s="607"/>
      <c r="L26" s="521"/>
      <c r="M26" s="435"/>
      <c r="N26" s="435"/>
    </row>
    <row r="27" spans="1:14" s="133" customFormat="1" ht="21" customHeight="1">
      <c r="A27" s="775">
        <v>2018</v>
      </c>
      <c r="B27" s="817" t="s">
        <v>72</v>
      </c>
      <c r="C27" s="389" t="s">
        <v>17</v>
      </c>
      <c r="D27" s="389" t="s">
        <v>17</v>
      </c>
      <c r="E27" s="389" t="s">
        <v>17</v>
      </c>
      <c r="F27" s="607">
        <v>159.9</v>
      </c>
      <c r="G27" s="607">
        <v>40.200000000000003</v>
      </c>
      <c r="H27" s="607">
        <v>37.5</v>
      </c>
      <c r="I27" s="607">
        <v>62.1</v>
      </c>
      <c r="J27" s="607">
        <v>20.100000000000001</v>
      </c>
      <c r="K27" s="607">
        <v>19.8</v>
      </c>
      <c r="L27" s="521">
        <v>12.8</v>
      </c>
      <c r="M27" s="435"/>
      <c r="N27" s="435"/>
    </row>
    <row r="28" spans="1:14" s="133" customFormat="1" ht="21" customHeight="1">
      <c r="A28" s="937"/>
      <c r="B28" s="934" t="s">
        <v>603</v>
      </c>
      <c r="C28" s="389" t="s">
        <v>16</v>
      </c>
      <c r="D28" s="389" t="s">
        <v>16</v>
      </c>
      <c r="E28" s="389" t="s">
        <v>16</v>
      </c>
      <c r="F28" s="389">
        <v>88</v>
      </c>
      <c r="G28" s="389">
        <v>86</v>
      </c>
      <c r="H28" s="389">
        <v>87.5</v>
      </c>
      <c r="I28" s="389">
        <v>89.3</v>
      </c>
      <c r="J28" s="389">
        <v>88.8</v>
      </c>
      <c r="K28" s="389">
        <v>88.8</v>
      </c>
      <c r="L28" s="390">
        <v>86</v>
      </c>
      <c r="M28" s="435"/>
      <c r="N28" s="435"/>
    </row>
    <row r="29" spans="1:14" s="648" customFormat="1" ht="21" customHeight="1">
      <c r="A29" s="938"/>
      <c r="B29" s="936" t="s">
        <v>608</v>
      </c>
      <c r="C29" s="878" t="s">
        <v>16</v>
      </c>
      <c r="D29" s="878" t="s">
        <v>16</v>
      </c>
      <c r="E29" s="878" t="s">
        <v>16</v>
      </c>
      <c r="F29" s="878">
        <v>89</v>
      </c>
      <c r="G29" s="878">
        <v>77.7</v>
      </c>
      <c r="H29" s="878">
        <v>86.5</v>
      </c>
      <c r="I29" s="878">
        <v>99.8</v>
      </c>
      <c r="J29" s="878">
        <v>90.2</v>
      </c>
      <c r="K29" s="878">
        <v>90.2</v>
      </c>
      <c r="L29" s="637">
        <v>96</v>
      </c>
      <c r="M29" s="647"/>
      <c r="N29" s="647"/>
    </row>
    <row r="30" spans="1:14" s="133" customFormat="1" ht="20.100000000000001" customHeight="1">
      <c r="A30" s="1604" t="s">
        <v>828</v>
      </c>
      <c r="B30" s="1604"/>
      <c r="C30" s="1604"/>
      <c r="D30" s="1604"/>
      <c r="E30" s="1604"/>
      <c r="F30" s="1604"/>
      <c r="G30" s="1604"/>
      <c r="H30" s="1604"/>
      <c r="I30" s="1604"/>
      <c r="J30" s="1604"/>
      <c r="K30" s="1604"/>
      <c r="L30" s="1604"/>
      <c r="M30" s="435"/>
      <c r="N30" s="435"/>
    </row>
    <row r="31" spans="1:14" s="1405" customFormat="1" ht="15" customHeight="1">
      <c r="A31" s="1700" t="s">
        <v>827</v>
      </c>
      <c r="B31" s="1700"/>
      <c r="C31" s="1700"/>
      <c r="D31" s="1700"/>
      <c r="E31" s="1700"/>
      <c r="F31" s="1700"/>
      <c r="G31" s="1700"/>
      <c r="H31" s="1700"/>
      <c r="I31" s="1700"/>
      <c r="J31" s="1700"/>
      <c r="K31" s="1700"/>
      <c r="L31" s="1700"/>
      <c r="M31" s="1435"/>
      <c r="N31" s="1435"/>
    </row>
    <row r="32" spans="1:14">
      <c r="M32" s="593"/>
      <c r="N32" s="593"/>
    </row>
    <row r="33" spans="1:14">
      <c r="M33" s="593"/>
      <c r="N33" s="593"/>
    </row>
    <row r="34" spans="1:14">
      <c r="M34" s="593"/>
      <c r="N34" s="593"/>
    </row>
    <row r="35" spans="1:14">
      <c r="A35" s="730"/>
      <c r="M35" s="593"/>
      <c r="N35" s="593"/>
    </row>
    <row r="36" spans="1:14">
      <c r="A36" s="730"/>
    </row>
    <row r="37" spans="1:14">
      <c r="A37" s="730"/>
    </row>
    <row r="38" spans="1:14">
      <c r="A38" s="4"/>
    </row>
    <row r="39" spans="1:14">
      <c r="A39" s="4"/>
    </row>
    <row r="40" spans="1:14">
      <c r="A40" s="4"/>
    </row>
    <row r="41" spans="1:14">
      <c r="A41" s="4"/>
      <c r="B41" s="431"/>
      <c r="C41" s="431"/>
      <c r="D41" s="431"/>
      <c r="E41" s="431"/>
      <c r="F41" s="431"/>
      <c r="G41" s="431"/>
      <c r="H41" s="431"/>
      <c r="I41" s="431"/>
      <c r="J41" s="431"/>
      <c r="K41" s="431"/>
    </row>
    <row r="42" spans="1:14">
      <c r="A42" s="4"/>
      <c r="B42" s="431"/>
      <c r="C42" s="431"/>
      <c r="D42" s="431"/>
      <c r="E42" s="431"/>
      <c r="F42" s="431"/>
      <c r="G42" s="431"/>
      <c r="H42" s="431"/>
      <c r="I42" s="431"/>
      <c r="J42" s="431"/>
      <c r="K42" s="431"/>
    </row>
    <row r="43" spans="1:14">
      <c r="A43" s="4"/>
      <c r="B43" s="431"/>
      <c r="C43" s="431"/>
      <c r="D43" s="431"/>
      <c r="E43" s="431"/>
      <c r="F43" s="431"/>
      <c r="G43" s="431"/>
      <c r="H43" s="431"/>
      <c r="I43" s="431"/>
      <c r="J43" s="431"/>
      <c r="K43" s="431"/>
    </row>
  </sheetData>
  <mergeCells count="22">
    <mergeCell ref="A31:L31"/>
    <mergeCell ref="A1:E1"/>
    <mergeCell ref="K1:L1"/>
    <mergeCell ref="K2:L2"/>
    <mergeCell ref="H6:H17"/>
    <mergeCell ref="I6:I17"/>
    <mergeCell ref="C18:L19"/>
    <mergeCell ref="K10:K17"/>
    <mergeCell ref="F6:F17"/>
    <mergeCell ref="G6:G17"/>
    <mergeCell ref="A20:L20"/>
    <mergeCell ref="A30:L30"/>
    <mergeCell ref="L12:L17"/>
    <mergeCell ref="E6:E17"/>
    <mergeCell ref="J6:L9"/>
    <mergeCell ref="J10:J17"/>
    <mergeCell ref="A2:D2"/>
    <mergeCell ref="A3:B19"/>
    <mergeCell ref="C3:E5"/>
    <mergeCell ref="F3:L5"/>
    <mergeCell ref="C6:C17"/>
    <mergeCell ref="D6:D17"/>
  </mergeCells>
  <phoneticPr fontId="0" type="noConversion"/>
  <hyperlinks>
    <hyperlink ref="K1:L1" location="'Spis tablic     List of tables'!A47" display="Powrót do spisu tablic"/>
    <hyperlink ref="K2:L2" location="'Spis tablic     List of tables'!A5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
  <sheetViews>
    <sheetView showGridLines="0" zoomScale="110" zoomScaleNormal="110" workbookViewId="0">
      <selection activeCell="I13" sqref="I13"/>
    </sheetView>
  </sheetViews>
  <sheetFormatPr defaultRowHeight="12.75"/>
  <cols>
    <col min="1" max="1" width="8.625" style="16" customWidth="1"/>
    <col min="2" max="2" width="13.625" style="16" customWidth="1"/>
    <col min="3" max="9" width="14.625" style="16" customWidth="1"/>
    <col min="10" max="10" width="10.25" style="16" bestFit="1" customWidth="1"/>
    <col min="11" max="11" width="9.125" style="16" customWidth="1"/>
    <col min="12" max="14" width="10.25" style="16" bestFit="1" customWidth="1"/>
    <col min="15" max="16384" width="9" style="16"/>
  </cols>
  <sheetData>
    <row r="1" spans="1:9" s="36" customFormat="1" ht="14.85" customHeight="1">
      <c r="A1" s="2042" t="s">
        <v>532</v>
      </c>
      <c r="B1" s="2042"/>
      <c r="C1" s="2042"/>
      <c r="D1" s="2042"/>
      <c r="E1" s="2042"/>
      <c r="F1" s="2042"/>
      <c r="G1" s="21"/>
      <c r="H1" s="1694" t="s">
        <v>32</v>
      </c>
      <c r="I1" s="1694"/>
    </row>
    <row r="2" spans="1:9" s="1436" customFormat="1" ht="14.85" customHeight="1">
      <c r="A2" s="2012" t="s">
        <v>1497</v>
      </c>
      <c r="B2" s="2012"/>
      <c r="C2" s="2012"/>
      <c r="D2" s="2012"/>
      <c r="E2" s="2012"/>
      <c r="F2" s="2012"/>
      <c r="G2" s="2012"/>
      <c r="H2" s="1619" t="s">
        <v>298</v>
      </c>
      <c r="I2" s="1619"/>
    </row>
    <row r="3" spans="1:9" s="27" customFormat="1" ht="14.1" customHeight="1">
      <c r="A3" s="1720" t="s">
        <v>1968</v>
      </c>
      <c r="B3" s="1721"/>
      <c r="C3" s="1733" t="s">
        <v>1498</v>
      </c>
      <c r="D3" s="41"/>
      <c r="E3" s="56"/>
      <c r="F3" s="1733" t="s">
        <v>1499</v>
      </c>
      <c r="G3" s="41"/>
      <c r="H3" s="41"/>
      <c r="I3" s="55"/>
    </row>
    <row r="4" spans="1:9" s="27" customFormat="1" ht="55.5" customHeight="1">
      <c r="A4" s="1722"/>
      <c r="B4" s="1723"/>
      <c r="C4" s="2043"/>
      <c r="D4" s="38" t="s">
        <v>1396</v>
      </c>
      <c r="E4" s="57" t="s">
        <v>1408</v>
      </c>
      <c r="F4" s="2043"/>
      <c r="G4" s="38" t="s">
        <v>1500</v>
      </c>
      <c r="H4" s="38" t="s">
        <v>1501</v>
      </c>
      <c r="I4" s="37" t="s">
        <v>1502</v>
      </c>
    </row>
    <row r="5" spans="1:9" s="27" customFormat="1" ht="32.25" customHeight="1">
      <c r="A5" s="1724"/>
      <c r="B5" s="1725"/>
      <c r="C5" s="1714" t="s">
        <v>1503</v>
      </c>
      <c r="D5" s="1715"/>
      <c r="E5" s="1715"/>
      <c r="F5" s="1731" t="s">
        <v>1504</v>
      </c>
      <c r="G5" s="1732"/>
      <c r="H5" s="1732"/>
      <c r="I5" s="1732"/>
    </row>
    <row r="6" spans="1:9" s="139" customFormat="1" ht="13.15" customHeight="1">
      <c r="A6" s="355">
        <v>2016</v>
      </c>
      <c r="B6" s="145" t="s">
        <v>54</v>
      </c>
      <c r="C6" s="161" t="s">
        <v>591</v>
      </c>
      <c r="D6" s="161" t="s">
        <v>592</v>
      </c>
      <c r="E6" s="161" t="s">
        <v>593</v>
      </c>
      <c r="F6" s="220">
        <v>84585</v>
      </c>
      <c r="G6" s="220">
        <v>12517</v>
      </c>
      <c r="H6" s="220">
        <v>37473</v>
      </c>
      <c r="I6" s="295">
        <v>33545</v>
      </c>
    </row>
    <row r="7" spans="1:9" s="139" customFormat="1" ht="13.15" customHeight="1">
      <c r="A7" s="355">
        <v>2017</v>
      </c>
      <c r="B7" s="145" t="s">
        <v>54</v>
      </c>
      <c r="C7" s="670" t="s">
        <v>1006</v>
      </c>
      <c r="D7" s="220" t="s">
        <v>1007</v>
      </c>
      <c r="E7" s="161" t="s">
        <v>1008</v>
      </c>
      <c r="F7" s="220">
        <v>88838</v>
      </c>
      <c r="G7" s="220">
        <v>21144</v>
      </c>
      <c r="H7" s="220">
        <v>35237</v>
      </c>
      <c r="I7" s="295">
        <v>31362</v>
      </c>
    </row>
    <row r="8" spans="1:9" s="139" customFormat="1" ht="13.15" customHeight="1">
      <c r="A8" s="355"/>
      <c r="B8" s="108" t="s">
        <v>44</v>
      </c>
      <c r="C8" s="146">
        <v>105.3</v>
      </c>
      <c r="D8" s="146">
        <v>110.7</v>
      </c>
      <c r="E8" s="146">
        <v>23.5</v>
      </c>
      <c r="F8" s="146">
        <v>105</v>
      </c>
      <c r="G8" s="146">
        <v>168.9</v>
      </c>
      <c r="H8" s="146">
        <v>94</v>
      </c>
      <c r="I8" s="358">
        <v>93.5</v>
      </c>
    </row>
    <row r="9" spans="1:9" s="139" customFormat="1" ht="4.9000000000000004" customHeight="1">
      <c r="A9" s="348"/>
      <c r="B9" s="107"/>
      <c r="C9" s="220"/>
      <c r="D9" s="220"/>
      <c r="E9" s="220"/>
      <c r="F9" s="220"/>
      <c r="G9" s="220"/>
      <c r="H9" s="220"/>
      <c r="I9" s="295"/>
    </row>
    <row r="10" spans="1:9" s="139" customFormat="1" ht="13.15" customHeight="1">
      <c r="A10" s="348">
        <v>2017</v>
      </c>
      <c r="B10" s="107" t="s">
        <v>667</v>
      </c>
      <c r="C10" s="220" t="s">
        <v>1014</v>
      </c>
      <c r="D10" s="220" t="s">
        <v>1017</v>
      </c>
      <c r="E10" s="220" t="s">
        <v>1021</v>
      </c>
      <c r="F10" s="220">
        <v>45948</v>
      </c>
      <c r="G10" s="220">
        <v>12907</v>
      </c>
      <c r="H10" s="220">
        <v>17040</v>
      </c>
      <c r="I10" s="295">
        <v>15313</v>
      </c>
    </row>
    <row r="11" spans="1:9" s="139" customFormat="1" ht="13.15" customHeight="1">
      <c r="A11" s="348"/>
      <c r="B11" s="107" t="s">
        <v>674</v>
      </c>
      <c r="C11" s="220" t="s">
        <v>1015</v>
      </c>
      <c r="D11" s="220" t="s">
        <v>1018</v>
      </c>
      <c r="E11" s="220" t="s">
        <v>1022</v>
      </c>
      <c r="F11" s="220">
        <v>56038.400000000001</v>
      </c>
      <c r="G11" s="220">
        <v>14169</v>
      </c>
      <c r="H11" s="220">
        <v>19757.8</v>
      </c>
      <c r="I11" s="295">
        <v>21388</v>
      </c>
    </row>
    <row r="12" spans="1:9" s="139" customFormat="1" ht="13.15" customHeight="1">
      <c r="A12" s="348"/>
      <c r="B12" s="107" t="s">
        <v>54</v>
      </c>
      <c r="C12" s="670" t="s">
        <v>1006</v>
      </c>
      <c r="D12" s="670" t="s">
        <v>1019</v>
      </c>
      <c r="E12" s="670" t="s">
        <v>1013</v>
      </c>
      <c r="F12" s="220">
        <v>88838</v>
      </c>
      <c r="G12" s="220">
        <v>21144</v>
      </c>
      <c r="H12" s="220">
        <v>35237</v>
      </c>
      <c r="I12" s="295">
        <v>31362</v>
      </c>
    </row>
    <row r="13" spans="1:9" s="139" customFormat="1" ht="13.15" customHeight="1">
      <c r="A13" s="348">
        <v>2018</v>
      </c>
      <c r="B13" s="107" t="s">
        <v>669</v>
      </c>
      <c r="C13" s="220" t="s">
        <v>1016</v>
      </c>
      <c r="D13" s="220" t="s">
        <v>1020</v>
      </c>
      <c r="E13" s="220" t="s">
        <v>1023</v>
      </c>
      <c r="F13" s="220">
        <v>10834.3</v>
      </c>
      <c r="G13" s="220">
        <v>871.1</v>
      </c>
      <c r="H13" s="220">
        <v>3631.4</v>
      </c>
      <c r="I13" s="295">
        <v>6251.1</v>
      </c>
    </row>
    <row r="14" spans="1:9" s="139" customFormat="1" ht="13.15" customHeight="1">
      <c r="A14" s="348"/>
      <c r="B14" s="107" t="s">
        <v>667</v>
      </c>
      <c r="C14" s="220" t="s">
        <v>1054</v>
      </c>
      <c r="D14" s="220" t="s">
        <v>1055</v>
      </c>
      <c r="E14" s="220" t="s">
        <v>1056</v>
      </c>
      <c r="F14" s="220">
        <v>21350.2</v>
      </c>
      <c r="G14" s="220">
        <v>1937.8</v>
      </c>
      <c r="H14" s="220">
        <v>7004.8</v>
      </c>
      <c r="I14" s="295">
        <v>12285.4</v>
      </c>
    </row>
    <row r="15" spans="1:9" s="139" customFormat="1" ht="13.15" customHeight="1">
      <c r="A15" s="348"/>
      <c r="B15" s="108" t="s">
        <v>44</v>
      </c>
      <c r="C15" s="146">
        <v>103.37417160204375</v>
      </c>
      <c r="D15" s="146">
        <v>106.93337155617249</v>
      </c>
      <c r="E15" s="146">
        <v>82.531468531468562</v>
      </c>
      <c r="F15" s="146">
        <v>45.083514580737798</v>
      </c>
      <c r="G15" s="146">
        <v>14.783338419285933</v>
      </c>
      <c r="H15" s="146">
        <v>41.10798122065728</v>
      </c>
      <c r="I15" s="358">
        <v>74.520198956690521</v>
      </c>
    </row>
    <row r="16" spans="1:9" s="139" customFormat="1" ht="12.6" hidden="1" customHeight="1">
      <c r="A16" s="348">
        <v>2015</v>
      </c>
      <c r="B16" s="107" t="s">
        <v>73</v>
      </c>
      <c r="C16" s="220">
        <v>10964</v>
      </c>
      <c r="D16" s="220">
        <v>10179</v>
      </c>
      <c r="E16" s="220">
        <v>226</v>
      </c>
      <c r="F16" s="220">
        <v>3000</v>
      </c>
      <c r="G16" s="220">
        <v>459</v>
      </c>
      <c r="H16" s="220">
        <v>997</v>
      </c>
      <c r="I16" s="295">
        <v>1519</v>
      </c>
    </row>
    <row r="17" spans="1:9" s="139" customFormat="1" ht="4.9000000000000004" customHeight="1">
      <c r="A17" s="348"/>
      <c r="B17" s="107"/>
      <c r="C17" s="220"/>
      <c r="D17" s="220"/>
      <c r="E17" s="501"/>
      <c r="F17" s="220"/>
      <c r="G17" s="220"/>
      <c r="H17" s="220"/>
      <c r="I17" s="295"/>
    </row>
    <row r="18" spans="1:9" s="139" customFormat="1" ht="12.75" customHeight="1">
      <c r="A18" s="348">
        <v>2017</v>
      </c>
      <c r="B18" s="107" t="s">
        <v>73</v>
      </c>
      <c r="C18" s="220">
        <v>4542.3999999999996</v>
      </c>
      <c r="D18" s="220">
        <v>3878.8</v>
      </c>
      <c r="E18" s="501">
        <v>520.70000000000005</v>
      </c>
      <c r="F18" s="220">
        <v>2992.1</v>
      </c>
      <c r="G18" s="220">
        <v>177.2</v>
      </c>
      <c r="H18" s="220">
        <v>914.1</v>
      </c>
      <c r="I18" s="295">
        <v>1833.1</v>
      </c>
    </row>
    <row r="19" spans="1:9" s="139" customFormat="1" ht="12.75" customHeight="1">
      <c r="A19" s="348"/>
      <c r="B19" s="107" t="s">
        <v>74</v>
      </c>
      <c r="C19" s="220">
        <v>2393.6</v>
      </c>
      <c r="D19" s="220">
        <v>2272.1999999999998</v>
      </c>
      <c r="E19" s="501">
        <v>3.3</v>
      </c>
      <c r="F19" s="220">
        <v>3163.8</v>
      </c>
      <c r="G19" s="220">
        <v>310.8</v>
      </c>
      <c r="H19" s="220">
        <v>983.4</v>
      </c>
      <c r="I19" s="295">
        <v>1845.6</v>
      </c>
    </row>
    <row r="20" spans="1:9" s="139" customFormat="1" ht="12.75" customHeight="1">
      <c r="A20" s="348"/>
      <c r="B20" s="107" t="s">
        <v>75</v>
      </c>
      <c r="C20" s="220">
        <v>2634.9</v>
      </c>
      <c r="D20" s="220">
        <v>2511.6</v>
      </c>
      <c r="E20" s="501">
        <v>8.1</v>
      </c>
      <c r="F20" s="220">
        <v>3122.2</v>
      </c>
      <c r="G20" s="220">
        <v>323.10000000000002</v>
      </c>
      <c r="H20" s="220">
        <v>917.6</v>
      </c>
      <c r="I20" s="295">
        <v>1873.1</v>
      </c>
    </row>
    <row r="21" spans="1:9" s="139" customFormat="1" ht="12.75" customHeight="1">
      <c r="A21" s="348"/>
      <c r="B21" s="107" t="s">
        <v>76</v>
      </c>
      <c r="C21" s="220">
        <v>1823.9</v>
      </c>
      <c r="D21" s="220">
        <v>1682.9</v>
      </c>
      <c r="E21" s="501">
        <v>0.4</v>
      </c>
      <c r="F21" s="220">
        <v>3386</v>
      </c>
      <c r="G21" s="220">
        <v>379.7</v>
      </c>
      <c r="H21" s="220">
        <v>893.6</v>
      </c>
      <c r="I21" s="295">
        <v>2096.6999999999998</v>
      </c>
    </row>
    <row r="22" spans="1:9" s="139" customFormat="1" ht="12.75" customHeight="1">
      <c r="A22" s="348"/>
      <c r="B22" s="107" t="s">
        <v>77</v>
      </c>
      <c r="C22" s="220">
        <v>16973.400000000001</v>
      </c>
      <c r="D22" s="220">
        <v>16575.599999999999</v>
      </c>
      <c r="E22" s="501">
        <v>78.400000000000006</v>
      </c>
      <c r="F22" s="220">
        <v>3632.5</v>
      </c>
      <c r="G22" s="220">
        <v>501.3</v>
      </c>
      <c r="H22" s="220">
        <v>894.5</v>
      </c>
      <c r="I22" s="295">
        <v>2228</v>
      </c>
    </row>
    <row r="23" spans="1:9" s="139" customFormat="1" ht="12.75" customHeight="1">
      <c r="A23" s="348"/>
      <c r="B23" s="107" t="s">
        <v>78</v>
      </c>
      <c r="C23" s="220">
        <v>9598.7999999999993</v>
      </c>
      <c r="D23" s="220">
        <v>9117.1</v>
      </c>
      <c r="E23" s="501" t="s">
        <v>666</v>
      </c>
      <c r="F23" s="220">
        <v>3071.9</v>
      </c>
      <c r="G23" s="220">
        <v>381</v>
      </c>
      <c r="H23" s="220">
        <v>929.7</v>
      </c>
      <c r="I23" s="295">
        <v>1750.3</v>
      </c>
    </row>
    <row r="24" spans="1:9" s="139" customFormat="1" ht="12.75" customHeight="1">
      <c r="A24" s="348"/>
      <c r="B24" s="107" t="s">
        <v>79</v>
      </c>
      <c r="C24" s="220">
        <v>10367.799999999999</v>
      </c>
      <c r="D24" s="220">
        <v>10128.200000000001</v>
      </c>
      <c r="E24" s="501" t="s">
        <v>666</v>
      </c>
      <c r="F24" s="220">
        <v>3711.8</v>
      </c>
      <c r="G24" s="220">
        <v>454</v>
      </c>
      <c r="H24" s="220">
        <v>1241</v>
      </c>
      <c r="I24" s="295">
        <v>2005.6</v>
      </c>
    </row>
    <row r="25" spans="1:9" s="139" customFormat="1" ht="12.75" customHeight="1">
      <c r="A25" s="348"/>
      <c r="B25" s="107" t="s">
        <v>80</v>
      </c>
      <c r="C25" s="220">
        <v>2868.5</v>
      </c>
      <c r="D25" s="220">
        <v>2750.4</v>
      </c>
      <c r="E25" s="501" t="s">
        <v>666</v>
      </c>
      <c r="F25" s="220">
        <v>3447.6</v>
      </c>
      <c r="G25" s="220">
        <v>404.9</v>
      </c>
      <c r="H25" s="220">
        <v>1151.4000000000001</v>
      </c>
      <c r="I25" s="295">
        <v>1878.8</v>
      </c>
    </row>
    <row r="26" spans="1:9" s="139" customFormat="1" ht="12.75" customHeight="1">
      <c r="A26" s="348"/>
      <c r="B26" s="107" t="s">
        <v>81</v>
      </c>
      <c r="C26" s="220">
        <v>1954.2</v>
      </c>
      <c r="D26" s="220">
        <v>1860.2</v>
      </c>
      <c r="E26" s="501">
        <v>1</v>
      </c>
      <c r="F26" s="220">
        <v>3248</v>
      </c>
      <c r="G26" s="220">
        <v>239.9</v>
      </c>
      <c r="H26" s="220">
        <v>1074.5999999999999</v>
      </c>
      <c r="I26" s="295">
        <v>1918.6</v>
      </c>
    </row>
    <row r="27" spans="1:9" s="139" customFormat="1" ht="12.75" customHeight="1">
      <c r="A27" s="348">
        <v>2018</v>
      </c>
      <c r="B27" s="107" t="s">
        <v>82</v>
      </c>
      <c r="C27" s="220">
        <v>1776.6</v>
      </c>
      <c r="D27" s="220">
        <v>1657.9</v>
      </c>
      <c r="E27" s="501" t="s">
        <v>666</v>
      </c>
      <c r="F27" s="220">
        <v>4035.1</v>
      </c>
      <c r="G27" s="220">
        <v>312.8</v>
      </c>
      <c r="H27" s="220">
        <v>1333.3</v>
      </c>
      <c r="I27" s="295">
        <v>2375.6</v>
      </c>
    </row>
    <row r="28" spans="1:9" s="139" customFormat="1" ht="12.75" customHeight="1">
      <c r="A28" s="348"/>
      <c r="B28" s="107" t="s">
        <v>83</v>
      </c>
      <c r="C28" s="220">
        <v>1959.8</v>
      </c>
      <c r="D28" s="220">
        <v>1550.5</v>
      </c>
      <c r="E28" s="501">
        <v>312.5</v>
      </c>
      <c r="F28" s="220">
        <v>3051.8</v>
      </c>
      <c r="G28" s="220">
        <v>273</v>
      </c>
      <c r="H28" s="220">
        <v>981.3</v>
      </c>
      <c r="I28" s="295">
        <v>1784.3</v>
      </c>
    </row>
    <row r="29" spans="1:9" s="139" customFormat="1" ht="12.75" customHeight="1">
      <c r="A29" s="348"/>
      <c r="B29" s="107" t="s">
        <v>72</v>
      </c>
      <c r="C29" s="220">
        <v>1406.2</v>
      </c>
      <c r="D29" s="220">
        <v>1269.5999999999999</v>
      </c>
      <c r="E29" s="501">
        <v>2.6</v>
      </c>
      <c r="F29" s="220">
        <v>3747.4</v>
      </c>
      <c r="G29" s="220">
        <v>285.3</v>
      </c>
      <c r="H29" s="220">
        <v>1316.8</v>
      </c>
      <c r="I29" s="295">
        <v>2091.1999999999998</v>
      </c>
    </row>
    <row r="30" spans="1:9" s="139" customFormat="1" ht="12.75" customHeight="1">
      <c r="A30" s="348"/>
      <c r="B30" s="107" t="s">
        <v>73</v>
      </c>
      <c r="C30" s="220">
        <v>1421.5</v>
      </c>
      <c r="D30" s="220">
        <v>1323.2</v>
      </c>
      <c r="E30" s="501" t="s">
        <v>666</v>
      </c>
      <c r="F30" s="220">
        <v>3620.8</v>
      </c>
      <c r="G30" s="220">
        <v>316.89999999999998</v>
      </c>
      <c r="H30" s="220">
        <v>1201</v>
      </c>
      <c r="I30" s="295">
        <v>2090</v>
      </c>
    </row>
    <row r="31" spans="1:9" s="139" customFormat="1" ht="12.75" customHeight="1">
      <c r="A31" s="348"/>
      <c r="B31" s="107" t="s">
        <v>74</v>
      </c>
      <c r="C31" s="220">
        <v>3285.5</v>
      </c>
      <c r="D31" s="220">
        <v>2304</v>
      </c>
      <c r="E31" s="501">
        <v>686.2</v>
      </c>
      <c r="F31" s="220">
        <v>3421.5</v>
      </c>
      <c r="G31" s="220">
        <v>322.60000000000002</v>
      </c>
      <c r="H31" s="220">
        <v>1094.3</v>
      </c>
      <c r="I31" s="295">
        <v>1990.4</v>
      </c>
    </row>
    <row r="32" spans="1:9" s="139" customFormat="1" ht="12.75" customHeight="1">
      <c r="A32" s="348"/>
      <c r="B32" s="107" t="s">
        <v>75</v>
      </c>
      <c r="C32" s="220">
        <v>2609.6</v>
      </c>
      <c r="D32" s="220">
        <v>2336.3000000000002</v>
      </c>
      <c r="E32" s="501">
        <v>9.9</v>
      </c>
      <c r="F32" s="220">
        <v>3473.6</v>
      </c>
      <c r="G32" s="220">
        <v>427.2</v>
      </c>
      <c r="H32" s="220">
        <v>1078.0999999999999</v>
      </c>
      <c r="I32" s="295">
        <v>1953.9</v>
      </c>
    </row>
    <row r="33" spans="1:256" s="139" customFormat="1" ht="12.75" customHeight="1">
      <c r="A33" s="348"/>
      <c r="B33" s="108" t="s">
        <v>44</v>
      </c>
      <c r="C33" s="146">
        <v>99.039811757561949</v>
      </c>
      <c r="D33" s="146">
        <v>93.020385411689759</v>
      </c>
      <c r="E33" s="146">
        <v>122.22222222222223</v>
      </c>
      <c r="F33" s="146">
        <v>106.45092090343537</v>
      </c>
      <c r="G33" s="146">
        <v>129.57233848953592</v>
      </c>
      <c r="H33" s="146">
        <v>117.49128160418482</v>
      </c>
      <c r="I33" s="358">
        <v>97.359111066819466</v>
      </c>
    </row>
    <row r="34" spans="1:256" s="1138" customFormat="1" ht="12.75" customHeight="1">
      <c r="A34" s="753"/>
      <c r="B34" s="282" t="s">
        <v>45</v>
      </c>
      <c r="C34" s="243">
        <v>79.427788768832755</v>
      </c>
      <c r="D34" s="243">
        <v>101.40190972222223</v>
      </c>
      <c r="E34" s="243">
        <v>1.4427280676187699</v>
      </c>
      <c r="F34" s="243">
        <v>101.52272395148327</v>
      </c>
      <c r="G34" s="243">
        <v>132.42405455672659</v>
      </c>
      <c r="H34" s="243">
        <v>98.519601571781052</v>
      </c>
      <c r="I34" s="369">
        <v>98.166197749196144</v>
      </c>
    </row>
    <row r="35" spans="1:256" s="1553" customFormat="1" ht="38.1" customHeight="1">
      <c r="A35" s="2041" t="s">
        <v>1024</v>
      </c>
      <c r="B35" s="2041"/>
      <c r="C35" s="2041"/>
      <c r="D35" s="2041"/>
      <c r="E35" s="2041"/>
      <c r="F35" s="2041"/>
      <c r="G35" s="2041"/>
      <c r="H35" s="2041"/>
      <c r="I35" s="2041"/>
      <c r="J35" s="1552"/>
      <c r="K35" s="1552"/>
      <c r="L35" s="1552"/>
      <c r="M35" s="1552"/>
      <c r="N35" s="1552"/>
    </row>
    <row r="36" spans="1:256" s="1553" customFormat="1" ht="12.95" customHeight="1">
      <c r="A36" s="2040" t="s">
        <v>533</v>
      </c>
      <c r="B36" s="2040"/>
      <c r="C36" s="2040"/>
      <c r="D36" s="2040"/>
      <c r="E36" s="2040"/>
      <c r="F36" s="2040"/>
      <c r="G36" s="2040"/>
      <c r="H36" s="2040"/>
      <c r="I36" s="2040"/>
    </row>
    <row r="37" spans="1:256" s="1600" customFormat="1" ht="35.1" customHeight="1">
      <c r="A37" s="2039" t="s">
        <v>1070</v>
      </c>
      <c r="B37" s="2039"/>
      <c r="C37" s="2039"/>
      <c r="D37" s="2039"/>
      <c r="E37" s="2039"/>
      <c r="F37" s="2039"/>
      <c r="G37" s="2039"/>
      <c r="H37" s="2039"/>
      <c r="I37" s="2039"/>
      <c r="J37" s="2039"/>
      <c r="K37" s="2039"/>
      <c r="L37" s="2039"/>
      <c r="M37" s="2039"/>
      <c r="N37" s="2039"/>
      <c r="O37" s="2039"/>
      <c r="P37" s="2039"/>
      <c r="Q37" s="2039"/>
      <c r="R37" s="2039"/>
      <c r="S37" s="2039"/>
      <c r="T37" s="2039"/>
      <c r="U37" s="2039"/>
      <c r="V37" s="2039"/>
      <c r="W37" s="2039"/>
      <c r="X37" s="2039"/>
      <c r="Y37" s="2039"/>
      <c r="Z37" s="2039"/>
      <c r="AA37" s="2039"/>
      <c r="AB37" s="2039"/>
      <c r="AC37" s="2039"/>
      <c r="AD37" s="2039"/>
      <c r="AE37" s="2039"/>
      <c r="AF37" s="2039"/>
      <c r="AG37" s="2039"/>
      <c r="AH37" s="2039"/>
      <c r="AI37" s="2039"/>
      <c r="AJ37" s="2039"/>
      <c r="AK37" s="2039"/>
      <c r="AL37" s="2039"/>
      <c r="AM37" s="2039"/>
      <c r="AN37" s="2039"/>
      <c r="AO37" s="2039"/>
      <c r="AP37" s="2039"/>
      <c r="AQ37" s="2039"/>
      <c r="AR37" s="2039"/>
      <c r="AS37" s="2039"/>
      <c r="AT37" s="2039"/>
      <c r="AU37" s="2039"/>
      <c r="AV37" s="2039"/>
      <c r="AW37" s="2039"/>
      <c r="AX37" s="2039"/>
      <c r="AY37" s="2039"/>
      <c r="AZ37" s="2039"/>
      <c r="BA37" s="2039"/>
      <c r="BB37" s="2039"/>
      <c r="BC37" s="2039"/>
      <c r="BD37" s="2039"/>
      <c r="BE37" s="2039"/>
      <c r="BF37" s="2039"/>
      <c r="BG37" s="2039"/>
      <c r="BH37" s="2039"/>
      <c r="BI37" s="2039"/>
      <c r="BJ37" s="2039"/>
      <c r="BK37" s="2039"/>
      <c r="BL37" s="2039"/>
      <c r="BM37" s="2039"/>
      <c r="BN37" s="2039"/>
      <c r="BO37" s="2039"/>
      <c r="BP37" s="2039"/>
      <c r="BQ37" s="2039"/>
      <c r="BR37" s="2039"/>
      <c r="BS37" s="2039"/>
      <c r="BT37" s="2039"/>
      <c r="BU37" s="2039"/>
      <c r="BV37" s="2039"/>
      <c r="BW37" s="2039"/>
      <c r="BX37" s="2039"/>
      <c r="BY37" s="2039"/>
      <c r="BZ37" s="2039"/>
      <c r="CA37" s="2039"/>
      <c r="CB37" s="2039"/>
      <c r="CC37" s="2039"/>
      <c r="CD37" s="2039"/>
      <c r="CE37" s="2039"/>
      <c r="CF37" s="2039"/>
      <c r="CG37" s="2039"/>
      <c r="CH37" s="2039"/>
      <c r="CI37" s="2039"/>
      <c r="CJ37" s="2039"/>
      <c r="CK37" s="2039"/>
      <c r="CL37" s="2039"/>
      <c r="CM37" s="2039"/>
      <c r="CN37" s="2039"/>
      <c r="CO37" s="2039"/>
      <c r="CP37" s="2039"/>
      <c r="CQ37" s="2039"/>
      <c r="CR37" s="2039"/>
      <c r="CS37" s="2039"/>
      <c r="CT37" s="2039"/>
      <c r="CU37" s="2039"/>
      <c r="CV37" s="2039"/>
      <c r="CW37" s="2039"/>
      <c r="CX37" s="2039"/>
      <c r="CY37" s="2039"/>
      <c r="CZ37" s="2039"/>
      <c r="DA37" s="2039"/>
      <c r="DB37" s="2039"/>
      <c r="DC37" s="2039"/>
      <c r="DD37" s="2039"/>
      <c r="DE37" s="2039"/>
      <c r="DF37" s="2039"/>
      <c r="DG37" s="2039"/>
      <c r="DH37" s="2039"/>
      <c r="DI37" s="2039"/>
      <c r="DJ37" s="2039"/>
      <c r="DK37" s="2039"/>
      <c r="DL37" s="2039"/>
      <c r="DM37" s="2039"/>
      <c r="DN37" s="2039"/>
      <c r="DO37" s="2039"/>
      <c r="DP37" s="2039"/>
      <c r="DQ37" s="2039"/>
      <c r="DR37" s="2039"/>
      <c r="DS37" s="2039"/>
      <c r="DT37" s="2039"/>
      <c r="DU37" s="2039"/>
      <c r="DV37" s="2039"/>
      <c r="DW37" s="2039"/>
      <c r="DX37" s="2039"/>
      <c r="DY37" s="2039"/>
      <c r="DZ37" s="2039"/>
      <c r="EA37" s="2039"/>
      <c r="EB37" s="2039"/>
      <c r="EC37" s="2039"/>
      <c r="ED37" s="2039"/>
      <c r="EE37" s="2039"/>
      <c r="EF37" s="2039"/>
      <c r="EG37" s="2039"/>
      <c r="EH37" s="2039"/>
      <c r="EI37" s="2039"/>
      <c r="EJ37" s="2039"/>
      <c r="EK37" s="2039"/>
      <c r="EL37" s="2039"/>
      <c r="EM37" s="2039"/>
      <c r="EN37" s="2039"/>
      <c r="EO37" s="2039"/>
      <c r="EP37" s="2039"/>
      <c r="EQ37" s="2039"/>
      <c r="ER37" s="2039"/>
      <c r="ES37" s="2039"/>
      <c r="ET37" s="2039"/>
      <c r="EU37" s="2039"/>
      <c r="EV37" s="2039"/>
      <c r="EW37" s="2039"/>
      <c r="EX37" s="2039"/>
      <c r="EY37" s="2039"/>
      <c r="EZ37" s="2039"/>
      <c r="FA37" s="2039"/>
      <c r="FB37" s="2039"/>
      <c r="FC37" s="2039"/>
      <c r="FD37" s="2039"/>
      <c r="FE37" s="2039"/>
      <c r="FF37" s="2039"/>
      <c r="FG37" s="2039"/>
      <c r="FH37" s="2039"/>
      <c r="FI37" s="2039"/>
      <c r="FJ37" s="2039"/>
      <c r="FK37" s="2039"/>
      <c r="FL37" s="2039"/>
      <c r="FM37" s="2039"/>
      <c r="FN37" s="2039"/>
      <c r="FO37" s="2039"/>
      <c r="FP37" s="2039"/>
      <c r="FQ37" s="2039"/>
      <c r="FR37" s="2039"/>
      <c r="FS37" s="2039"/>
      <c r="FT37" s="2039"/>
      <c r="FU37" s="2039"/>
      <c r="FV37" s="2039"/>
      <c r="FW37" s="2039"/>
      <c r="FX37" s="2039"/>
      <c r="FY37" s="2039"/>
      <c r="FZ37" s="2039"/>
      <c r="GA37" s="2039"/>
      <c r="GB37" s="2039"/>
      <c r="GC37" s="2039"/>
      <c r="GD37" s="2039"/>
      <c r="GE37" s="2039"/>
      <c r="GF37" s="2039"/>
      <c r="GG37" s="2039"/>
      <c r="GH37" s="2039"/>
      <c r="GI37" s="2039"/>
      <c r="GJ37" s="2039"/>
      <c r="GK37" s="2039"/>
      <c r="GL37" s="2039"/>
      <c r="GM37" s="2039"/>
      <c r="GN37" s="2039"/>
      <c r="GO37" s="2039"/>
      <c r="GP37" s="2039"/>
      <c r="GQ37" s="2039"/>
      <c r="GR37" s="2039"/>
      <c r="GS37" s="2039"/>
      <c r="GT37" s="2039"/>
      <c r="GU37" s="2039"/>
      <c r="GV37" s="2039"/>
      <c r="GW37" s="2039"/>
      <c r="GX37" s="2039"/>
      <c r="GY37" s="2039"/>
      <c r="GZ37" s="2039"/>
      <c r="HA37" s="2039"/>
      <c r="HB37" s="2039"/>
      <c r="HC37" s="2039"/>
      <c r="HD37" s="2039"/>
      <c r="HE37" s="2039"/>
      <c r="HF37" s="2039"/>
      <c r="HG37" s="2039"/>
      <c r="HH37" s="2039"/>
      <c r="HI37" s="2039"/>
      <c r="HJ37" s="2039"/>
      <c r="HK37" s="2039"/>
      <c r="HL37" s="2039"/>
      <c r="HM37" s="2039"/>
      <c r="HN37" s="2039"/>
      <c r="HO37" s="2039"/>
      <c r="HP37" s="2039"/>
      <c r="HQ37" s="2039"/>
      <c r="HR37" s="2039"/>
      <c r="HS37" s="2039"/>
      <c r="HT37" s="2039"/>
      <c r="HU37" s="2039"/>
      <c r="HV37" s="2039"/>
      <c r="HW37" s="2039"/>
      <c r="HX37" s="2039"/>
      <c r="HY37" s="2039"/>
      <c r="HZ37" s="2039"/>
      <c r="IA37" s="2039"/>
      <c r="IB37" s="2039"/>
      <c r="IC37" s="2039"/>
      <c r="ID37" s="2039"/>
      <c r="IE37" s="2039"/>
      <c r="IF37" s="2039"/>
      <c r="IG37" s="2039"/>
      <c r="IH37" s="2039"/>
      <c r="II37" s="2039"/>
      <c r="IJ37" s="2039"/>
      <c r="IK37" s="2039"/>
      <c r="IL37" s="2039"/>
      <c r="IM37" s="2039"/>
      <c r="IN37" s="2039"/>
      <c r="IO37" s="2039"/>
      <c r="IP37" s="2039"/>
      <c r="IQ37" s="2039"/>
      <c r="IR37" s="2039"/>
      <c r="IS37" s="2039"/>
      <c r="IT37" s="2039"/>
      <c r="IU37" s="2039"/>
      <c r="IV37" s="2039"/>
    </row>
    <row r="38" spans="1:256" s="1594" customFormat="1" ht="12.95" customHeight="1">
      <c r="A38" s="2038" t="s">
        <v>534</v>
      </c>
      <c r="B38" s="2038"/>
      <c r="C38" s="2038"/>
      <c r="D38" s="2038"/>
      <c r="E38" s="2038"/>
      <c r="F38" s="2038"/>
      <c r="G38" s="2038"/>
      <c r="H38" s="2038"/>
      <c r="I38" s="2038"/>
      <c r="J38" s="2038"/>
      <c r="K38" s="2038"/>
      <c r="L38" s="2038"/>
      <c r="M38" s="2038"/>
      <c r="N38" s="2038"/>
      <c r="O38" s="2038"/>
      <c r="P38" s="2038"/>
      <c r="Q38" s="2038"/>
      <c r="R38" s="2038"/>
      <c r="S38" s="2038"/>
      <c r="T38" s="2038"/>
      <c r="U38" s="2038"/>
      <c r="V38" s="2038"/>
      <c r="W38" s="2038"/>
      <c r="X38" s="2038"/>
      <c r="Y38" s="2038"/>
      <c r="Z38" s="2038"/>
      <c r="AA38" s="2038"/>
      <c r="AB38" s="2038"/>
      <c r="AC38" s="2038"/>
      <c r="AD38" s="2038"/>
      <c r="AE38" s="2038"/>
      <c r="AF38" s="2038"/>
      <c r="AG38" s="2038"/>
      <c r="AH38" s="2038"/>
      <c r="AI38" s="2038"/>
      <c r="AJ38" s="2038"/>
      <c r="AK38" s="2038"/>
      <c r="AL38" s="2038"/>
      <c r="AM38" s="2038"/>
      <c r="AN38" s="2038"/>
      <c r="AO38" s="2038"/>
      <c r="AP38" s="2038"/>
      <c r="AQ38" s="2038"/>
      <c r="AR38" s="2038"/>
      <c r="AS38" s="2038"/>
      <c r="AT38" s="2038"/>
      <c r="AU38" s="2038"/>
      <c r="AV38" s="2038"/>
      <c r="AW38" s="2038"/>
      <c r="AX38" s="2038"/>
      <c r="AY38" s="2038"/>
      <c r="AZ38" s="2038"/>
      <c r="BA38" s="2038"/>
      <c r="BB38" s="2038"/>
      <c r="BC38" s="2038"/>
      <c r="BD38" s="2038"/>
      <c r="BE38" s="2038"/>
      <c r="BF38" s="2038"/>
      <c r="BG38" s="2038"/>
      <c r="BH38" s="2038"/>
      <c r="BI38" s="2038"/>
      <c r="BJ38" s="2038"/>
      <c r="BK38" s="2038"/>
      <c r="BL38" s="2038"/>
      <c r="BM38" s="2038"/>
      <c r="BN38" s="2038"/>
      <c r="BO38" s="2038"/>
      <c r="BP38" s="2038"/>
      <c r="BQ38" s="2038"/>
      <c r="BR38" s="2038"/>
      <c r="BS38" s="2038"/>
      <c r="BT38" s="2038"/>
      <c r="BU38" s="2038"/>
      <c r="BV38" s="2038"/>
      <c r="BW38" s="2038"/>
      <c r="BX38" s="2038"/>
      <c r="BY38" s="2038"/>
      <c r="BZ38" s="2038"/>
      <c r="CA38" s="2038"/>
      <c r="CB38" s="2038"/>
      <c r="CC38" s="2038"/>
      <c r="CD38" s="2038"/>
      <c r="CE38" s="2038"/>
      <c r="CF38" s="2038"/>
      <c r="CG38" s="2038"/>
      <c r="CH38" s="2038"/>
      <c r="CI38" s="2038"/>
      <c r="CJ38" s="2038"/>
      <c r="CK38" s="2038"/>
      <c r="CL38" s="2038"/>
      <c r="CM38" s="2038"/>
      <c r="CN38" s="2038"/>
      <c r="CO38" s="2038"/>
      <c r="CP38" s="2038"/>
      <c r="CQ38" s="2038"/>
      <c r="CR38" s="2038"/>
      <c r="CS38" s="2038"/>
      <c r="CT38" s="2038"/>
      <c r="CU38" s="2038"/>
      <c r="CV38" s="2038"/>
      <c r="CW38" s="2038"/>
      <c r="CX38" s="2038"/>
      <c r="CY38" s="2038"/>
      <c r="CZ38" s="2038"/>
      <c r="DA38" s="2038"/>
      <c r="DB38" s="2038"/>
      <c r="DC38" s="2038"/>
      <c r="DD38" s="2038"/>
      <c r="DE38" s="2038"/>
      <c r="DF38" s="2038"/>
      <c r="DG38" s="2038"/>
      <c r="DH38" s="2038"/>
      <c r="DI38" s="2038"/>
      <c r="DJ38" s="2038"/>
      <c r="DK38" s="2038"/>
      <c r="DL38" s="2038"/>
      <c r="DM38" s="2038"/>
      <c r="DN38" s="2038"/>
      <c r="DO38" s="2038"/>
      <c r="DP38" s="2038"/>
      <c r="DQ38" s="2038"/>
      <c r="DR38" s="2038"/>
      <c r="DS38" s="2038"/>
      <c r="DT38" s="2038"/>
      <c r="DU38" s="2038"/>
      <c r="DV38" s="2038"/>
      <c r="DW38" s="2038"/>
      <c r="DX38" s="2038"/>
      <c r="DY38" s="2038"/>
      <c r="DZ38" s="2038"/>
      <c r="EA38" s="2038"/>
      <c r="EB38" s="2038"/>
      <c r="EC38" s="2038"/>
      <c r="ED38" s="2038"/>
      <c r="EE38" s="2038"/>
      <c r="EF38" s="2038"/>
      <c r="EG38" s="2038"/>
      <c r="EH38" s="2038"/>
      <c r="EI38" s="2038"/>
      <c r="EJ38" s="2038"/>
      <c r="EK38" s="2038"/>
      <c r="EL38" s="2038"/>
      <c r="EM38" s="2038"/>
      <c r="EN38" s="2038"/>
      <c r="EO38" s="2038"/>
      <c r="EP38" s="2038"/>
      <c r="EQ38" s="2038"/>
      <c r="ER38" s="2038"/>
      <c r="ES38" s="2038"/>
      <c r="ET38" s="2038"/>
      <c r="EU38" s="2038"/>
      <c r="EV38" s="2038"/>
      <c r="EW38" s="2038"/>
      <c r="EX38" s="2038"/>
      <c r="EY38" s="2038"/>
      <c r="EZ38" s="2038"/>
      <c r="FA38" s="2038"/>
      <c r="FB38" s="2038"/>
      <c r="FC38" s="2038"/>
      <c r="FD38" s="2038"/>
      <c r="FE38" s="2038"/>
      <c r="FF38" s="2038"/>
      <c r="FG38" s="2038"/>
      <c r="FH38" s="2038"/>
      <c r="FI38" s="2038"/>
      <c r="FJ38" s="2038"/>
      <c r="FK38" s="2038"/>
      <c r="FL38" s="2038"/>
      <c r="FM38" s="2038"/>
      <c r="FN38" s="2038"/>
      <c r="FO38" s="2038"/>
      <c r="FP38" s="2038"/>
      <c r="FQ38" s="2038"/>
      <c r="FR38" s="2038"/>
      <c r="FS38" s="2038"/>
      <c r="FT38" s="2038"/>
      <c r="FU38" s="2038"/>
      <c r="FV38" s="2038"/>
      <c r="FW38" s="2038"/>
      <c r="FX38" s="2038"/>
      <c r="FY38" s="2038"/>
      <c r="FZ38" s="2038"/>
      <c r="GA38" s="2038"/>
      <c r="GB38" s="2038"/>
      <c r="GC38" s="2038"/>
      <c r="GD38" s="2038"/>
      <c r="GE38" s="2038"/>
      <c r="GF38" s="2038"/>
      <c r="GG38" s="2038"/>
      <c r="GH38" s="2038"/>
      <c r="GI38" s="2038"/>
      <c r="GJ38" s="2038"/>
      <c r="GK38" s="2038"/>
      <c r="GL38" s="2038"/>
      <c r="GM38" s="2038"/>
      <c r="GN38" s="2038"/>
      <c r="GO38" s="2038"/>
      <c r="GP38" s="2038"/>
      <c r="GQ38" s="2038"/>
      <c r="GR38" s="2038"/>
      <c r="GS38" s="2038"/>
      <c r="GT38" s="2038"/>
      <c r="GU38" s="2038"/>
      <c r="GV38" s="2038"/>
      <c r="GW38" s="2038"/>
      <c r="GX38" s="2038"/>
      <c r="GY38" s="2038"/>
      <c r="GZ38" s="2038"/>
      <c r="HA38" s="2038"/>
      <c r="HB38" s="2038"/>
      <c r="HC38" s="2038"/>
      <c r="HD38" s="2038"/>
      <c r="HE38" s="2038"/>
      <c r="HF38" s="2038"/>
      <c r="HG38" s="2038"/>
      <c r="HH38" s="2038"/>
      <c r="HI38" s="2038"/>
      <c r="HJ38" s="2038"/>
      <c r="HK38" s="2038"/>
      <c r="HL38" s="2038"/>
      <c r="HM38" s="2038"/>
      <c r="HN38" s="2038"/>
      <c r="HO38" s="2038"/>
      <c r="HP38" s="2038"/>
      <c r="HQ38" s="2038"/>
      <c r="HR38" s="2038"/>
      <c r="HS38" s="2038"/>
      <c r="HT38" s="2038"/>
      <c r="HU38" s="2038"/>
      <c r="HV38" s="2038"/>
      <c r="HW38" s="2038"/>
      <c r="HX38" s="2038"/>
      <c r="HY38" s="2038"/>
      <c r="HZ38" s="2038"/>
      <c r="IA38" s="2038"/>
      <c r="IB38" s="2038"/>
      <c r="IC38" s="2038"/>
      <c r="ID38" s="2038"/>
      <c r="IE38" s="2038"/>
      <c r="IF38" s="2038"/>
      <c r="IG38" s="2038"/>
      <c r="IH38" s="2038"/>
      <c r="II38" s="2038"/>
      <c r="IJ38" s="2038"/>
      <c r="IK38" s="2038"/>
      <c r="IL38" s="2038"/>
      <c r="IM38" s="2038"/>
      <c r="IN38" s="2038"/>
      <c r="IO38" s="2038"/>
      <c r="IP38" s="2038"/>
      <c r="IQ38" s="2038"/>
      <c r="IR38" s="2038"/>
      <c r="IS38" s="2038"/>
      <c r="IT38" s="2038"/>
      <c r="IU38" s="2038"/>
      <c r="IV38" s="2038"/>
    </row>
    <row r="40" spans="1:256">
      <c r="D40" s="301"/>
      <c r="E40" s="301"/>
      <c r="F40" s="301"/>
      <c r="G40" s="301"/>
      <c r="H40" s="301"/>
      <c r="I40" s="301"/>
      <c r="J40" s="301"/>
    </row>
    <row r="41" spans="1:256">
      <c r="C41" s="301"/>
      <c r="D41" s="301"/>
      <c r="E41" s="301"/>
      <c r="F41" s="301"/>
      <c r="G41" s="301"/>
      <c r="H41" s="301"/>
      <c r="I41" s="301"/>
    </row>
    <row r="42" spans="1:256">
      <c r="D42" s="301"/>
      <c r="E42" s="301"/>
      <c r="F42" s="301"/>
      <c r="G42" s="301"/>
      <c r="H42" s="301"/>
      <c r="I42" s="301"/>
      <c r="J42" s="301"/>
    </row>
    <row r="43" spans="1:256">
      <c r="E43" s="515"/>
    </row>
  </sheetData>
  <mergeCells count="69">
    <mergeCell ref="H2:I2"/>
    <mergeCell ref="A1:F1"/>
    <mergeCell ref="A2:G2"/>
    <mergeCell ref="H1:I1"/>
    <mergeCell ref="C3:C4"/>
    <mergeCell ref="F3:F4"/>
    <mergeCell ref="F5:I5"/>
    <mergeCell ref="A3:B5"/>
    <mergeCell ref="C5:E5"/>
    <mergeCell ref="AB37:AJ37"/>
    <mergeCell ref="EX37:FF37"/>
    <mergeCell ref="CD37:CL37"/>
    <mergeCell ref="J37:R37"/>
    <mergeCell ref="A36:I36"/>
    <mergeCell ref="A37:I37"/>
    <mergeCell ref="A35:I35"/>
    <mergeCell ref="AK37:AS37"/>
    <mergeCell ref="AT37:BB37"/>
    <mergeCell ref="BC37:BK37"/>
    <mergeCell ref="BL37:BT37"/>
    <mergeCell ref="BU37:CC37"/>
    <mergeCell ref="S37:AA37"/>
    <mergeCell ref="FG37:FO37"/>
    <mergeCell ref="FP37:FX37"/>
    <mergeCell ref="BC38:BK38"/>
    <mergeCell ref="BL38:BT38"/>
    <mergeCell ref="BU38:CC38"/>
    <mergeCell ref="CD38:CL38"/>
    <mergeCell ref="CM38:CU38"/>
    <mergeCell ref="CV38:DD38"/>
    <mergeCell ref="CV37:DD37"/>
    <mergeCell ref="DE37:DM37"/>
    <mergeCell ref="DN37:DV37"/>
    <mergeCell ref="DW37:EE37"/>
    <mergeCell ref="EF37:EN37"/>
    <mergeCell ref="EO37:EW37"/>
    <mergeCell ref="CM37:CU37"/>
    <mergeCell ref="IA37:II37"/>
    <mergeCell ref="IJ37:IR37"/>
    <mergeCell ref="IS37:IV37"/>
    <mergeCell ref="FY37:GG37"/>
    <mergeCell ref="GH37:GP37"/>
    <mergeCell ref="GQ37:GY37"/>
    <mergeCell ref="GZ37:HH37"/>
    <mergeCell ref="HI37:HQ37"/>
    <mergeCell ref="HR37:HZ37"/>
    <mergeCell ref="A38:I38"/>
    <mergeCell ref="J38:R38"/>
    <mergeCell ref="S38:AA38"/>
    <mergeCell ref="AB38:AJ38"/>
    <mergeCell ref="AK38:AS38"/>
    <mergeCell ref="AT38:BB38"/>
    <mergeCell ref="GZ38:HH38"/>
    <mergeCell ref="DE38:DM38"/>
    <mergeCell ref="DN38:DV38"/>
    <mergeCell ref="DW38:EE38"/>
    <mergeCell ref="EF38:EN38"/>
    <mergeCell ref="EO38:EW38"/>
    <mergeCell ref="EX38:FF38"/>
    <mergeCell ref="FG38:FO38"/>
    <mergeCell ref="FP38:FX38"/>
    <mergeCell ref="FY38:GG38"/>
    <mergeCell ref="GH38:GP38"/>
    <mergeCell ref="GQ38:GY38"/>
    <mergeCell ref="HI38:HQ38"/>
    <mergeCell ref="HR38:HZ38"/>
    <mergeCell ref="IA38:II38"/>
    <mergeCell ref="IJ38:IR38"/>
    <mergeCell ref="IS38:IV38"/>
  </mergeCells>
  <phoneticPr fontId="0" type="noConversion"/>
  <hyperlinks>
    <hyperlink ref="H1:I1" location="'Spis tablic     List of tables'!A48" display="Powrót do spisu tablic"/>
    <hyperlink ref="H2:I2" location="'Spis tablic     List of tables'!A51"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80" zoomScaleNormal="80" workbookViewId="0">
      <selection activeCell="M15" sqref="M15"/>
    </sheetView>
  </sheetViews>
  <sheetFormatPr defaultRowHeight="14.25"/>
  <cols>
    <col min="1" max="1" width="8.625" style="13" customWidth="1"/>
    <col min="2" max="2" width="13.625" style="13" customWidth="1"/>
    <col min="3" max="7" width="20.75" style="13" customWidth="1"/>
    <col min="8" max="16384" width="9" style="13"/>
  </cols>
  <sheetData>
    <row r="1" spans="1:7" ht="14.85" customHeight="1">
      <c r="A1" s="2042" t="s">
        <v>585</v>
      </c>
      <c r="B1" s="2042"/>
      <c r="C1" s="2042"/>
      <c r="D1" s="2042"/>
      <c r="E1" s="2042"/>
      <c r="F1" s="1694" t="s">
        <v>32</v>
      </c>
      <c r="G1" s="1694"/>
    </row>
    <row r="2" spans="1:7" s="1421" customFormat="1" ht="14.85" customHeight="1">
      <c r="A2" s="1957" t="s">
        <v>1505</v>
      </c>
      <c r="B2" s="1957"/>
      <c r="C2" s="1957"/>
      <c r="D2" s="1957"/>
      <c r="E2" s="1957"/>
      <c r="F2" s="1619" t="s">
        <v>298</v>
      </c>
      <c r="G2" s="1619"/>
    </row>
    <row r="3" spans="1:7" ht="15.95" customHeight="1">
      <c r="A3" s="1720" t="s">
        <v>1506</v>
      </c>
      <c r="B3" s="1721"/>
      <c r="C3" s="1733" t="s">
        <v>1507</v>
      </c>
      <c r="D3" s="55"/>
      <c r="E3" s="55"/>
      <c r="F3" s="48"/>
      <c r="G3" s="1733" t="s">
        <v>1509</v>
      </c>
    </row>
    <row r="4" spans="1:7" ht="69.95" customHeight="1">
      <c r="A4" s="1722"/>
      <c r="B4" s="1723"/>
      <c r="C4" s="1744"/>
      <c r="D4" s="57" t="s">
        <v>1508</v>
      </c>
      <c r="E4" s="57" t="s">
        <v>1401</v>
      </c>
      <c r="F4" s="57" t="s">
        <v>1402</v>
      </c>
      <c r="G4" s="2045"/>
    </row>
    <row r="5" spans="1:7" ht="30" customHeight="1">
      <c r="A5" s="1724"/>
      <c r="B5" s="1725"/>
      <c r="C5" s="1731" t="s">
        <v>1969</v>
      </c>
      <c r="D5" s="1732"/>
      <c r="E5" s="1732"/>
      <c r="F5" s="2011"/>
      <c r="G5" s="2046"/>
    </row>
    <row r="6" spans="1:7" s="133" customFormat="1" ht="13.9" customHeight="1">
      <c r="A6" s="355">
        <v>2016</v>
      </c>
      <c r="B6" s="145" t="s">
        <v>54</v>
      </c>
      <c r="C6" s="939">
        <v>122092</v>
      </c>
      <c r="D6" s="939">
        <v>23570</v>
      </c>
      <c r="E6" s="939">
        <v>48042</v>
      </c>
      <c r="F6" s="939">
        <v>47921</v>
      </c>
      <c r="G6" s="940">
        <v>135498</v>
      </c>
    </row>
    <row r="7" spans="1:7" s="133" customFormat="1" ht="13.9" customHeight="1">
      <c r="A7" s="355">
        <v>2017</v>
      </c>
      <c r="B7" s="145" t="s">
        <v>54</v>
      </c>
      <c r="C7" s="939">
        <v>133048</v>
      </c>
      <c r="D7" s="939">
        <v>40503</v>
      </c>
      <c r="E7" s="939">
        <v>45175</v>
      </c>
      <c r="F7" s="939">
        <v>44802</v>
      </c>
      <c r="G7" s="940">
        <v>137046</v>
      </c>
    </row>
    <row r="8" spans="1:7" s="133" customFormat="1" ht="13.9" customHeight="1">
      <c r="A8" s="355"/>
      <c r="B8" s="108" t="s">
        <v>44</v>
      </c>
      <c r="C8" s="189">
        <v>109</v>
      </c>
      <c r="D8" s="189">
        <v>171.8</v>
      </c>
      <c r="E8" s="189">
        <v>94</v>
      </c>
      <c r="F8" s="189">
        <v>93.5</v>
      </c>
      <c r="G8" s="206">
        <v>101.1</v>
      </c>
    </row>
    <row r="9" spans="1:7" s="133" customFormat="1" ht="7.9" customHeight="1">
      <c r="A9" s="355"/>
      <c r="B9" s="108"/>
      <c r="C9" s="189"/>
      <c r="D9" s="189"/>
      <c r="E9" s="189"/>
      <c r="F9" s="189"/>
      <c r="G9" s="206"/>
    </row>
    <row r="10" spans="1:7" s="133" customFormat="1" ht="7.9" customHeight="1">
      <c r="A10" s="355"/>
      <c r="B10" s="145"/>
      <c r="C10" s="939"/>
      <c r="D10" s="939"/>
      <c r="E10" s="939"/>
      <c r="F10" s="939"/>
      <c r="G10" s="940"/>
    </row>
    <row r="11" spans="1:7" s="133" customFormat="1">
      <c r="A11" s="355">
        <v>2017</v>
      </c>
      <c r="B11" s="145" t="s">
        <v>667</v>
      </c>
      <c r="C11" s="939">
        <v>70222</v>
      </c>
      <c r="D11" s="939">
        <v>25015</v>
      </c>
      <c r="E11" s="939">
        <v>21846</v>
      </c>
      <c r="F11" s="939">
        <v>21876</v>
      </c>
      <c r="G11" s="940">
        <v>67186</v>
      </c>
    </row>
    <row r="12" spans="1:7" s="133" customFormat="1">
      <c r="A12" s="355"/>
      <c r="B12" s="145" t="s">
        <v>674</v>
      </c>
      <c r="C12" s="939">
        <v>84931</v>
      </c>
      <c r="D12" s="939">
        <v>27471.7</v>
      </c>
      <c r="E12" s="939">
        <v>25330.400000000001</v>
      </c>
      <c r="F12" s="939">
        <v>30554.600000000002</v>
      </c>
      <c r="G12" s="940">
        <v>104433</v>
      </c>
    </row>
    <row r="13" spans="1:7" s="133" customFormat="1">
      <c r="A13" s="355"/>
      <c r="B13" s="145" t="s">
        <v>54</v>
      </c>
      <c r="C13" s="939">
        <v>133048</v>
      </c>
      <c r="D13" s="939">
        <v>40503</v>
      </c>
      <c r="E13" s="939">
        <v>45175</v>
      </c>
      <c r="F13" s="939">
        <v>44802</v>
      </c>
      <c r="G13" s="940">
        <v>137046</v>
      </c>
    </row>
    <row r="14" spans="1:7" s="619" customFormat="1">
      <c r="A14" s="355">
        <v>2018</v>
      </c>
      <c r="B14" s="145" t="s">
        <v>669</v>
      </c>
      <c r="C14" s="1226">
        <v>14830</v>
      </c>
      <c r="D14" s="1226">
        <v>1664.3</v>
      </c>
      <c r="E14" s="1226">
        <v>4655.5999999999995</v>
      </c>
      <c r="F14" s="1226">
        <v>8334.7999999999993</v>
      </c>
      <c r="G14" s="1227">
        <v>31508</v>
      </c>
    </row>
    <row r="15" spans="1:7" s="619" customFormat="1">
      <c r="A15" s="355"/>
      <c r="B15" s="145" t="s">
        <v>667</v>
      </c>
      <c r="C15" s="1226">
        <v>19789.5</v>
      </c>
      <c r="D15" s="1226">
        <v>2268.6</v>
      </c>
      <c r="E15" s="1226">
        <v>6195.4</v>
      </c>
      <c r="F15" s="1226">
        <v>11121.4</v>
      </c>
      <c r="G15" s="1227">
        <v>42743</v>
      </c>
    </row>
    <row r="16" spans="1:7" s="133" customFormat="1">
      <c r="A16" s="355"/>
      <c r="B16" s="108" t="s">
        <v>44</v>
      </c>
      <c r="C16" s="941">
        <v>41.762553046053938</v>
      </c>
      <c r="D16" s="941">
        <v>14.701978812712374</v>
      </c>
      <c r="E16" s="941">
        <v>41.108669779364639</v>
      </c>
      <c r="F16" s="941">
        <v>74.878862680563174</v>
      </c>
      <c r="G16" s="942">
        <v>101.37230970737951</v>
      </c>
    </row>
    <row r="17" spans="1:7" s="133" customFormat="1" ht="7.9" customHeight="1">
      <c r="A17" s="355"/>
      <c r="B17" s="108"/>
      <c r="C17" s="941"/>
      <c r="D17" s="941"/>
      <c r="E17" s="941"/>
      <c r="F17" s="941"/>
      <c r="G17" s="942"/>
    </row>
    <row r="18" spans="1:7" s="133" customFormat="1">
      <c r="A18" s="355">
        <v>2017</v>
      </c>
      <c r="B18" s="107" t="s">
        <v>73</v>
      </c>
      <c r="C18" s="220">
        <v>4270.6000000000004</v>
      </c>
      <c r="D18" s="220">
        <v>340.2</v>
      </c>
      <c r="E18" s="220">
        <v>1171.9000000000001</v>
      </c>
      <c r="F18" s="220">
        <v>2618.6999999999998</v>
      </c>
      <c r="G18" s="221">
        <v>11006</v>
      </c>
    </row>
    <row r="19" spans="1:7" s="133" customFormat="1">
      <c r="A19" s="355"/>
      <c r="B19" s="107" t="s">
        <v>74</v>
      </c>
      <c r="C19" s="220">
        <v>4550.3</v>
      </c>
      <c r="D19" s="220">
        <v>600.9</v>
      </c>
      <c r="E19" s="220">
        <v>1260.8</v>
      </c>
      <c r="F19" s="220">
        <v>2636.6</v>
      </c>
      <c r="G19" s="221">
        <v>12417</v>
      </c>
    </row>
    <row r="20" spans="1:7" s="133" customFormat="1">
      <c r="A20" s="355"/>
      <c r="B20" s="107" t="s">
        <v>75</v>
      </c>
      <c r="C20" s="220">
        <v>4502.5</v>
      </c>
      <c r="D20" s="220">
        <v>627.1</v>
      </c>
      <c r="E20" s="220">
        <v>1176.4000000000001</v>
      </c>
      <c r="F20" s="220">
        <v>2675.9</v>
      </c>
      <c r="G20" s="221">
        <v>12517</v>
      </c>
    </row>
    <row r="21" spans="1:7" s="133" customFormat="1">
      <c r="A21" s="355"/>
      <c r="B21" s="107" t="s">
        <v>76</v>
      </c>
      <c r="C21" s="220">
        <v>4916.3</v>
      </c>
      <c r="D21" s="220">
        <v>738.9</v>
      </c>
      <c r="E21" s="220">
        <v>1145.7</v>
      </c>
      <c r="F21" s="220">
        <v>2995.3</v>
      </c>
      <c r="G21" s="221">
        <v>12839</v>
      </c>
    </row>
    <row r="22" spans="1:7" s="133" customFormat="1">
      <c r="A22" s="355"/>
      <c r="B22" s="107" t="s">
        <v>77</v>
      </c>
      <c r="C22" s="220">
        <v>5331.2</v>
      </c>
      <c r="D22" s="220">
        <v>975.1</v>
      </c>
      <c r="E22" s="220">
        <v>1146.8</v>
      </c>
      <c r="F22" s="220">
        <v>3182.9</v>
      </c>
      <c r="G22" s="221">
        <v>12294</v>
      </c>
    </row>
    <row r="23" spans="1:7" s="133" customFormat="1">
      <c r="A23" s="355"/>
      <c r="B23" s="107" t="s">
        <v>78</v>
      </c>
      <c r="C23" s="220">
        <v>4461.5</v>
      </c>
      <c r="D23" s="220">
        <v>742.7</v>
      </c>
      <c r="E23" s="220">
        <v>1191.9000000000001</v>
      </c>
      <c r="F23" s="220">
        <v>2500.4</v>
      </c>
      <c r="G23" s="221">
        <v>12114</v>
      </c>
    </row>
    <row r="24" spans="1:7" s="133" customFormat="1">
      <c r="A24" s="355"/>
      <c r="B24" s="107" t="s">
        <v>79</v>
      </c>
      <c r="C24" s="220">
        <v>5369.4</v>
      </c>
      <c r="D24" s="220">
        <v>884.8</v>
      </c>
      <c r="E24" s="220">
        <v>1591</v>
      </c>
      <c r="F24" s="220">
        <v>2865.2</v>
      </c>
      <c r="G24" s="221">
        <v>11599</v>
      </c>
    </row>
    <row r="25" spans="1:7" s="133" customFormat="1">
      <c r="A25" s="355"/>
      <c r="B25" s="107" t="s">
        <v>80</v>
      </c>
      <c r="C25" s="220">
        <v>4979.8999999999996</v>
      </c>
      <c r="D25" s="220">
        <v>792.7</v>
      </c>
      <c r="E25" s="220">
        <v>1476.2</v>
      </c>
      <c r="F25" s="220">
        <v>2684</v>
      </c>
      <c r="G25" s="221">
        <v>10205</v>
      </c>
    </row>
    <row r="26" spans="1:7" s="133" customFormat="1">
      <c r="A26" s="355"/>
      <c r="B26" s="107" t="s">
        <v>81</v>
      </c>
      <c r="C26" s="220">
        <v>4616.3</v>
      </c>
      <c r="D26" s="220">
        <v>465.2</v>
      </c>
      <c r="E26" s="220">
        <v>1377.7</v>
      </c>
      <c r="F26" s="220">
        <v>2740.9</v>
      </c>
      <c r="G26" s="221">
        <v>10608</v>
      </c>
    </row>
    <row r="27" spans="1:7" s="133" customFormat="1">
      <c r="A27" s="355">
        <v>2018</v>
      </c>
      <c r="B27" s="107" t="s">
        <v>82</v>
      </c>
      <c r="C27" s="220">
        <v>5502</v>
      </c>
      <c r="D27" s="220">
        <v>598.4</v>
      </c>
      <c r="E27" s="220">
        <v>1709.3</v>
      </c>
      <c r="F27" s="220">
        <v>3167.4</v>
      </c>
      <c r="G27" s="221">
        <v>10789</v>
      </c>
    </row>
    <row r="28" spans="1:7" s="133" customFormat="1">
      <c r="A28" s="355"/>
      <c r="B28" s="107" t="s">
        <v>83</v>
      </c>
      <c r="C28" s="220">
        <v>4185.1000000000004</v>
      </c>
      <c r="D28" s="220">
        <v>520.6</v>
      </c>
      <c r="E28" s="220">
        <v>1258.0999999999999</v>
      </c>
      <c r="F28" s="220">
        <v>2379.1</v>
      </c>
      <c r="G28" s="221">
        <v>9761</v>
      </c>
    </row>
    <row r="29" spans="1:7" s="133" customFormat="1">
      <c r="A29" s="355"/>
      <c r="B29" s="107" t="s">
        <v>72</v>
      </c>
      <c r="C29" s="220">
        <v>5142.8999999999996</v>
      </c>
      <c r="D29" s="220">
        <v>545.29999999999995</v>
      </c>
      <c r="E29" s="220">
        <v>1688.2</v>
      </c>
      <c r="F29" s="220">
        <v>2788.3</v>
      </c>
      <c r="G29" s="221">
        <v>10958</v>
      </c>
    </row>
    <row r="30" spans="1:7" s="133" customFormat="1">
      <c r="A30" s="355"/>
      <c r="B30" s="107" t="s">
        <v>73</v>
      </c>
      <c r="C30" s="220">
        <v>4959.5</v>
      </c>
      <c r="D30" s="220">
        <v>604.29999999999995</v>
      </c>
      <c r="E30" s="220">
        <v>1539.8</v>
      </c>
      <c r="F30" s="220">
        <v>2786.6</v>
      </c>
      <c r="G30" s="221">
        <v>11235</v>
      </c>
    </row>
    <row r="31" spans="1:7" s="133" customFormat="1">
      <c r="A31" s="355"/>
      <c r="B31" s="107" t="s">
        <v>74</v>
      </c>
      <c r="C31" s="220">
        <v>4703.1000000000004</v>
      </c>
      <c r="D31" s="220">
        <v>608.70000000000005</v>
      </c>
      <c r="E31" s="220">
        <v>1403</v>
      </c>
      <c r="F31" s="220">
        <v>2653.9</v>
      </c>
      <c r="G31" s="221">
        <v>13016</v>
      </c>
    </row>
    <row r="32" spans="1:7" s="133" customFormat="1">
      <c r="A32" s="355"/>
      <c r="B32" s="107" t="s">
        <v>75</v>
      </c>
      <c r="C32" s="220">
        <v>4833.8999999999996</v>
      </c>
      <c r="D32" s="220">
        <v>800.4</v>
      </c>
      <c r="E32" s="220">
        <v>1382.2</v>
      </c>
      <c r="F32" s="220">
        <v>2605.1999999999998</v>
      </c>
      <c r="G32" s="221">
        <v>12349</v>
      </c>
    </row>
    <row r="33" spans="1:7" s="133" customFormat="1">
      <c r="A33" s="355"/>
      <c r="B33" s="108" t="s">
        <v>44</v>
      </c>
      <c r="C33" s="170">
        <v>107.36035535813436</v>
      </c>
      <c r="D33" s="170">
        <v>127.63514590974326</v>
      </c>
      <c r="E33" s="170">
        <v>117.49404964297858</v>
      </c>
      <c r="F33" s="170">
        <v>97.357898277215142</v>
      </c>
      <c r="G33" s="171">
        <v>98.657825357513786</v>
      </c>
    </row>
    <row r="34" spans="1:7" s="648" customFormat="1">
      <c r="A34" s="1139"/>
      <c r="B34" s="282" t="s">
        <v>45</v>
      </c>
      <c r="C34" s="283">
        <v>102.78114435159786</v>
      </c>
      <c r="D34" s="283">
        <v>131.49334647609658</v>
      </c>
      <c r="E34" s="283">
        <v>98.517462580185324</v>
      </c>
      <c r="F34" s="283">
        <v>98.164964768830771</v>
      </c>
      <c r="G34" s="284">
        <v>94.875537799631232</v>
      </c>
    </row>
    <row r="35" spans="1:7" s="133" customFormat="1" ht="20.100000000000001" customHeight="1">
      <c r="A35" s="2044" t="s">
        <v>647</v>
      </c>
      <c r="B35" s="2044"/>
      <c r="C35" s="2044"/>
      <c r="D35" s="2044"/>
      <c r="E35" s="2044"/>
      <c r="F35" s="2044"/>
      <c r="G35" s="2044"/>
    </row>
    <row r="36" spans="1:7" s="1405" customFormat="1" ht="12.75" customHeight="1">
      <c r="A36" s="2020" t="s">
        <v>535</v>
      </c>
      <c r="B36" s="2020"/>
      <c r="C36" s="2020"/>
      <c r="D36" s="2020"/>
      <c r="E36" s="2020"/>
      <c r="F36" s="2020"/>
      <c r="G36" s="2020"/>
    </row>
    <row r="37" spans="1:7">
      <c r="C37" s="516"/>
      <c r="D37" s="516"/>
      <c r="E37" s="516"/>
      <c r="F37" s="516"/>
      <c r="G37" s="516"/>
    </row>
    <row r="38" spans="1:7">
      <c r="C38" s="431"/>
      <c r="D38" s="431"/>
      <c r="E38" s="431"/>
      <c r="F38" s="431"/>
      <c r="G38" s="431"/>
    </row>
  </sheetData>
  <mergeCells count="10">
    <mergeCell ref="A36:G36"/>
    <mergeCell ref="A3:B5"/>
    <mergeCell ref="C3:C4"/>
    <mergeCell ref="G3:G5"/>
    <mergeCell ref="C5:F5"/>
    <mergeCell ref="F1:G1"/>
    <mergeCell ref="F2:G2"/>
    <mergeCell ref="A35:G35"/>
    <mergeCell ref="A1:E1"/>
    <mergeCell ref="A2:E2"/>
  </mergeCells>
  <phoneticPr fontId="0" type="noConversion"/>
  <hyperlinks>
    <hyperlink ref="F1:G1" location="'Spis tablic     List of tables'!A49" display="Powrót do spisu tablic"/>
    <hyperlink ref="F2:G2" location="'Spis tablic     List of tables'!A5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
  <sheetViews>
    <sheetView showGridLines="0" zoomScale="80" zoomScaleNormal="80" workbookViewId="0">
      <selection activeCell="A50" sqref="A50:XFD51"/>
    </sheetView>
  </sheetViews>
  <sheetFormatPr defaultRowHeight="12.75"/>
  <cols>
    <col min="1" max="1" width="8.625" style="16" customWidth="1"/>
    <col min="2" max="2" width="14.75" style="16" customWidth="1"/>
    <col min="3" max="7" width="12.75" style="16" customWidth="1"/>
    <col min="8" max="30" width="9.25" style="16" customWidth="1"/>
    <col min="31" max="16384" width="9" style="16"/>
  </cols>
  <sheetData>
    <row r="1" spans="1:8" s="1555" customFormat="1" ht="15" customHeight="1">
      <c r="A1" s="2059" t="s">
        <v>536</v>
      </c>
      <c r="B1" s="2059"/>
      <c r="C1" s="2059"/>
      <c r="D1" s="1554"/>
      <c r="E1" s="1554"/>
      <c r="F1" s="2061" t="s">
        <v>32</v>
      </c>
      <c r="G1" s="2061"/>
    </row>
    <row r="2" spans="1:8" s="1354" customFormat="1" ht="15" customHeight="1">
      <c r="A2" s="2060" t="s">
        <v>537</v>
      </c>
      <c r="B2" s="2060"/>
      <c r="C2" s="2060"/>
      <c r="D2" s="1437"/>
      <c r="E2" s="1437"/>
      <c r="F2" s="2062" t="s">
        <v>298</v>
      </c>
      <c r="G2" s="2062"/>
    </row>
    <row r="3" spans="1:8" ht="14.85" customHeight="1">
      <c r="A3" s="1961" t="s">
        <v>689</v>
      </c>
      <c r="B3" s="1961"/>
      <c r="C3" s="1961"/>
      <c r="D3" s="1961"/>
      <c r="E3" s="1711"/>
      <c r="F3" s="62"/>
      <c r="G3" s="62"/>
    </row>
    <row r="4" spans="1:8" s="1401" customFormat="1" ht="14.85" customHeight="1">
      <c r="A4" s="2057" t="s">
        <v>1510</v>
      </c>
      <c r="B4" s="2057"/>
      <c r="C4" s="2057"/>
      <c r="D4" s="2058"/>
      <c r="E4" s="1520"/>
      <c r="F4" s="1520"/>
      <c r="G4" s="1520"/>
    </row>
    <row r="5" spans="1:8" s="24" customFormat="1" ht="14.85" customHeight="1">
      <c r="A5" s="429"/>
      <c r="B5" s="429"/>
      <c r="C5" s="1790" t="s">
        <v>1121</v>
      </c>
      <c r="D5" s="2052" t="s">
        <v>1512</v>
      </c>
      <c r="E5" s="1733" t="s">
        <v>1513</v>
      </c>
      <c r="F5" s="430"/>
      <c r="G5" s="430"/>
    </row>
    <row r="6" spans="1:8" s="27" customFormat="1" ht="7.15" customHeight="1">
      <c r="A6" s="1722" t="s">
        <v>1511</v>
      </c>
      <c r="B6" s="1723"/>
      <c r="C6" s="2050"/>
      <c r="D6" s="1742"/>
      <c r="E6" s="2053"/>
      <c r="F6" s="1731" t="s">
        <v>1514</v>
      </c>
      <c r="G6" s="1733" t="s">
        <v>1515</v>
      </c>
    </row>
    <row r="7" spans="1:8" s="27" customFormat="1" ht="177.75" customHeight="1">
      <c r="A7" s="1722"/>
      <c r="B7" s="1723"/>
      <c r="C7" s="2051"/>
      <c r="D7" s="1718"/>
      <c r="E7" s="2054"/>
      <c r="F7" s="2055"/>
      <c r="G7" s="2056"/>
    </row>
    <row r="8" spans="1:8" s="27" customFormat="1" ht="14.85" customHeight="1">
      <c r="A8" s="1724"/>
      <c r="B8" s="1725"/>
      <c r="C8" s="1714" t="s">
        <v>989</v>
      </c>
      <c r="D8" s="1715"/>
      <c r="E8" s="1715"/>
      <c r="F8" s="1715"/>
      <c r="G8" s="1715"/>
    </row>
    <row r="9" spans="1:8" s="27" customFormat="1" ht="13.15" customHeight="1">
      <c r="A9" s="355">
        <v>2016</v>
      </c>
      <c r="B9" s="107" t="s">
        <v>54</v>
      </c>
      <c r="C9" s="142">
        <v>84003.8</v>
      </c>
      <c r="D9" s="142">
        <v>766.5</v>
      </c>
      <c r="E9" s="142">
        <v>72872</v>
      </c>
      <c r="F9" s="142">
        <v>13256.4</v>
      </c>
      <c r="G9" s="143">
        <v>874.8</v>
      </c>
    </row>
    <row r="10" spans="1:8" s="27" customFormat="1" ht="13.15" customHeight="1">
      <c r="A10" s="355">
        <v>2017</v>
      </c>
      <c r="B10" s="107" t="s">
        <v>54</v>
      </c>
      <c r="C10" s="142">
        <v>93590.308099999995</v>
      </c>
      <c r="D10" s="142">
        <v>833.60169999999994</v>
      </c>
      <c r="E10" s="142">
        <v>81623.092499999999</v>
      </c>
      <c r="F10" s="142">
        <v>14793.495000000001</v>
      </c>
      <c r="G10" s="143">
        <v>902.02049999999997</v>
      </c>
    </row>
    <row r="11" spans="1:8" s="27" customFormat="1" ht="13.15" customHeight="1">
      <c r="A11" s="355"/>
      <c r="B11" s="108" t="s">
        <v>44</v>
      </c>
      <c r="C11" s="146">
        <v>109.6</v>
      </c>
      <c r="D11" s="146">
        <v>110.1</v>
      </c>
      <c r="E11" s="146">
        <v>110.8</v>
      </c>
      <c r="F11" s="146">
        <v>109.1</v>
      </c>
      <c r="G11" s="147">
        <v>101.9</v>
      </c>
    </row>
    <row r="12" spans="1:8" s="27" customFormat="1" ht="7.15" customHeight="1">
      <c r="A12" s="348"/>
      <c r="B12" s="108"/>
      <c r="C12" s="189"/>
      <c r="D12" s="189"/>
      <c r="E12" s="189"/>
      <c r="F12" s="189"/>
      <c r="G12" s="206"/>
    </row>
    <row r="13" spans="1:8" s="27" customFormat="1" ht="13.15" customHeight="1">
      <c r="A13" s="355">
        <v>2017</v>
      </c>
      <c r="B13" s="107" t="s">
        <v>670</v>
      </c>
      <c r="C13" s="142">
        <v>29663.5</v>
      </c>
      <c r="D13" s="142">
        <v>210.8</v>
      </c>
      <c r="E13" s="142">
        <v>25736</v>
      </c>
      <c r="F13" s="142">
        <v>4528.1000000000004</v>
      </c>
      <c r="G13" s="143">
        <v>274.8</v>
      </c>
    </row>
    <row r="14" spans="1:8" s="27" customFormat="1" ht="13.15" customHeight="1">
      <c r="A14" s="355"/>
      <c r="B14" s="107" t="s">
        <v>671</v>
      </c>
      <c r="C14" s="142">
        <v>37364.800000000003</v>
      </c>
      <c r="D14" s="142">
        <v>286.60000000000002</v>
      </c>
      <c r="E14" s="142">
        <v>32433.5</v>
      </c>
      <c r="F14" s="142">
        <v>5746.2</v>
      </c>
      <c r="G14" s="143">
        <v>366.4</v>
      </c>
    </row>
    <row r="15" spans="1:8" s="27" customFormat="1" ht="13.15" customHeight="1">
      <c r="A15" s="355"/>
      <c r="B15" s="107" t="s">
        <v>667</v>
      </c>
      <c r="C15" s="142">
        <v>45381.2</v>
      </c>
      <c r="D15" s="142">
        <v>364.7</v>
      </c>
      <c r="E15" s="142">
        <v>39469.1</v>
      </c>
      <c r="F15" s="142">
        <v>6992.4</v>
      </c>
      <c r="G15" s="143">
        <v>461.8</v>
      </c>
      <c r="H15" s="592"/>
    </row>
    <row r="16" spans="1:8" s="27" customFormat="1" ht="13.15" customHeight="1">
      <c r="A16" s="355"/>
      <c r="B16" s="107" t="s">
        <v>672</v>
      </c>
      <c r="C16" s="142">
        <v>53230.705600000001</v>
      </c>
      <c r="D16" s="142">
        <v>446.2799</v>
      </c>
      <c r="E16" s="142">
        <v>46355.109700000001</v>
      </c>
      <c r="F16" s="142">
        <v>8183.0572999999995</v>
      </c>
      <c r="G16" s="143">
        <v>542.601</v>
      </c>
      <c r="H16" s="592"/>
    </row>
    <row r="17" spans="1:8" s="27" customFormat="1" ht="13.15" customHeight="1">
      <c r="A17" s="355"/>
      <c r="B17" s="107" t="s">
        <v>673</v>
      </c>
      <c r="C17" s="142">
        <v>60875.924500000001</v>
      </c>
      <c r="D17" s="142">
        <v>535.84870000000001</v>
      </c>
      <c r="E17" s="142">
        <v>53028.6325</v>
      </c>
      <c r="F17" s="142">
        <v>9459.1576999999997</v>
      </c>
      <c r="G17" s="143">
        <v>634.60759999999993</v>
      </c>
      <c r="H17" s="592"/>
    </row>
    <row r="18" spans="1:8" s="27" customFormat="1" ht="13.15" customHeight="1">
      <c r="A18" s="355"/>
      <c r="B18" s="107" t="s">
        <v>674</v>
      </c>
      <c r="C18" s="142">
        <v>68985.790699999998</v>
      </c>
      <c r="D18" s="142">
        <v>613.81009999999992</v>
      </c>
      <c r="E18" s="142">
        <v>60161.083399999996</v>
      </c>
      <c r="F18" s="142">
        <v>10734.055900000001</v>
      </c>
      <c r="G18" s="143">
        <v>697.77639999999997</v>
      </c>
      <c r="H18" s="592"/>
    </row>
    <row r="19" spans="1:8" s="27" customFormat="1" ht="13.15" customHeight="1">
      <c r="A19" s="355"/>
      <c r="B19" s="107" t="s">
        <v>675</v>
      </c>
      <c r="C19" s="142">
        <v>77719.342599999989</v>
      </c>
      <c r="D19" s="142">
        <v>694.90089999999998</v>
      </c>
      <c r="E19" s="142">
        <v>67846.111700000009</v>
      </c>
      <c r="F19" s="142">
        <v>12208.480599999999</v>
      </c>
      <c r="G19" s="143">
        <v>766.47619999999995</v>
      </c>
      <c r="H19" s="592"/>
    </row>
    <row r="20" spans="1:8" s="27" customFormat="1" ht="13.15" customHeight="1">
      <c r="A20" s="355"/>
      <c r="B20" s="107" t="s">
        <v>676</v>
      </c>
      <c r="C20" s="142">
        <v>85952.772299999997</v>
      </c>
      <c r="D20" s="142">
        <v>769.29539999999997</v>
      </c>
      <c r="E20" s="142">
        <v>75036.791500000007</v>
      </c>
      <c r="F20" s="142">
        <v>13535.8189</v>
      </c>
      <c r="G20" s="143">
        <v>832.48440000000005</v>
      </c>
      <c r="H20" s="592"/>
    </row>
    <row r="21" spans="1:8" s="27" customFormat="1" ht="13.15" customHeight="1">
      <c r="A21" s="355"/>
      <c r="B21" s="107" t="s">
        <v>54</v>
      </c>
      <c r="C21" s="142">
        <v>93590.308099999995</v>
      </c>
      <c r="D21" s="142">
        <v>833.60169999999994</v>
      </c>
      <c r="E21" s="142">
        <v>81623.092499999999</v>
      </c>
      <c r="F21" s="142">
        <v>14793.495000000001</v>
      </c>
      <c r="G21" s="143">
        <v>902.02049999999997</v>
      </c>
      <c r="H21" s="592"/>
    </row>
    <row r="22" spans="1:8" s="27" customFormat="1" ht="9" customHeight="1">
      <c r="A22" s="355"/>
      <c r="B22" s="108"/>
      <c r="C22" s="146"/>
      <c r="D22" s="146"/>
      <c r="E22" s="146"/>
      <c r="F22" s="146"/>
      <c r="G22" s="147"/>
      <c r="H22" s="592"/>
    </row>
    <row r="23" spans="1:8" s="27" customFormat="1" ht="13.15" customHeight="1">
      <c r="A23" s="355">
        <v>2018</v>
      </c>
      <c r="B23" s="107" t="s">
        <v>668</v>
      </c>
      <c r="C23" s="142">
        <v>15426.563199999999</v>
      </c>
      <c r="D23" s="142">
        <v>101.0932</v>
      </c>
      <c r="E23" s="142">
        <v>12851.0376</v>
      </c>
      <c r="F23" s="142">
        <v>2297.5551</v>
      </c>
      <c r="G23" s="143">
        <v>137.2937</v>
      </c>
      <c r="H23" s="592"/>
    </row>
    <row r="24" spans="1:8" s="27" customFormat="1" ht="13.15" customHeight="1">
      <c r="A24" s="355"/>
      <c r="B24" s="107" t="s">
        <v>669</v>
      </c>
      <c r="C24" s="142">
        <v>23974.893399999997</v>
      </c>
      <c r="D24" s="142">
        <v>163.00729999999999</v>
      </c>
      <c r="E24" s="142">
        <v>20079.079600000001</v>
      </c>
      <c r="F24" s="142">
        <v>3651.2240000000002</v>
      </c>
      <c r="G24" s="143">
        <v>224.44300000000001</v>
      </c>
      <c r="H24" s="592"/>
    </row>
    <row r="25" spans="1:8" s="27" customFormat="1" ht="13.15" customHeight="1">
      <c r="A25" s="355"/>
      <c r="B25" s="107" t="s">
        <v>670</v>
      </c>
      <c r="C25" s="142">
        <v>32630.904500000001</v>
      </c>
      <c r="D25" s="142">
        <v>241.8689</v>
      </c>
      <c r="E25" s="142">
        <v>27444.027100000003</v>
      </c>
      <c r="F25" s="142">
        <v>4940.6205999999993</v>
      </c>
      <c r="G25" s="143">
        <v>318.46259999999995</v>
      </c>
      <c r="H25" s="592"/>
    </row>
    <row r="26" spans="1:8" s="27" customFormat="1" ht="13.15" customHeight="1">
      <c r="A26" s="355"/>
      <c r="B26" s="107" t="s">
        <v>671</v>
      </c>
      <c r="C26" s="142">
        <v>41235.455499999996</v>
      </c>
      <c r="D26" s="142">
        <v>318.82740000000001</v>
      </c>
      <c r="E26" s="142">
        <v>34832.472299999994</v>
      </c>
      <c r="F26" s="142">
        <v>6295.1797000000006</v>
      </c>
      <c r="G26" s="143">
        <v>418.48270000000002</v>
      </c>
      <c r="H26" s="592"/>
    </row>
    <row r="27" spans="1:8" s="27" customFormat="1" ht="13.15" customHeight="1">
      <c r="A27" s="355"/>
      <c r="B27" s="107" t="s">
        <v>667</v>
      </c>
      <c r="C27" s="142">
        <v>50332.951399999998</v>
      </c>
      <c r="D27" s="142">
        <v>401.20090000000005</v>
      </c>
      <c r="E27" s="142">
        <v>42701.7287</v>
      </c>
      <c r="F27" s="142">
        <v>7650.4484000000002</v>
      </c>
      <c r="G27" s="143">
        <v>519.38340000000005</v>
      </c>
      <c r="H27" s="592"/>
    </row>
    <row r="28" spans="1:8" s="1250" customFormat="1" ht="14.25" customHeight="1">
      <c r="A28" s="1248"/>
      <c r="B28" s="108" t="s">
        <v>44</v>
      </c>
      <c r="C28" s="146">
        <v>109.5</v>
      </c>
      <c r="D28" s="146">
        <v>108.7</v>
      </c>
      <c r="E28" s="146">
        <v>106.7</v>
      </c>
      <c r="F28" s="146">
        <v>108.8</v>
      </c>
      <c r="G28" s="147">
        <v>112.8</v>
      </c>
      <c r="H28" s="1249"/>
    </row>
    <row r="29" spans="1:8" s="27" customFormat="1" ht="7.15" customHeight="1">
      <c r="A29" s="355"/>
      <c r="B29" s="107"/>
      <c r="C29" s="142"/>
      <c r="D29" s="142"/>
      <c r="E29" s="142"/>
      <c r="F29" s="142"/>
      <c r="G29" s="143"/>
    </row>
    <row r="30" spans="1:8" s="27" customFormat="1" ht="13.15" customHeight="1">
      <c r="A30" s="355">
        <v>2017</v>
      </c>
      <c r="B30" s="107" t="s">
        <v>73</v>
      </c>
      <c r="C30" s="142">
        <v>7572.9</v>
      </c>
      <c r="D30" s="142">
        <v>62.9</v>
      </c>
      <c r="E30" s="142">
        <v>6639.1</v>
      </c>
      <c r="F30" s="142">
        <v>1126.5</v>
      </c>
      <c r="G30" s="143">
        <v>80.5</v>
      </c>
    </row>
    <row r="31" spans="1:8" s="27" customFormat="1" ht="13.15" customHeight="1">
      <c r="A31" s="355"/>
      <c r="B31" s="107" t="s">
        <v>74</v>
      </c>
      <c r="C31" s="142">
        <v>7647.1</v>
      </c>
      <c r="D31" s="142">
        <v>75.8</v>
      </c>
      <c r="E31" s="142">
        <v>6673</v>
      </c>
      <c r="F31" s="142">
        <v>1214.8</v>
      </c>
      <c r="G31" s="143">
        <v>92.4</v>
      </c>
      <c r="H31" s="592"/>
    </row>
    <row r="32" spans="1:8" s="27" customFormat="1" ht="13.15" customHeight="1">
      <c r="A32" s="355"/>
      <c r="B32" s="107" t="s">
        <v>75</v>
      </c>
      <c r="C32" s="142">
        <v>8041.9</v>
      </c>
      <c r="D32" s="142">
        <v>77.900000000000006</v>
      </c>
      <c r="E32" s="142">
        <v>7059.7</v>
      </c>
      <c r="F32" s="142">
        <v>1235</v>
      </c>
      <c r="G32" s="143">
        <v>96.4</v>
      </c>
      <c r="H32" s="592"/>
    </row>
    <row r="33" spans="1:8" s="27" customFormat="1" ht="13.15" customHeight="1">
      <c r="A33" s="355"/>
      <c r="B33" s="107" t="s">
        <v>76</v>
      </c>
      <c r="C33" s="142">
        <v>7709.8413</v>
      </c>
      <c r="D33" s="142">
        <v>79.945599999999999</v>
      </c>
      <c r="E33" s="142">
        <v>6748.7744000000002</v>
      </c>
      <c r="F33" s="142">
        <v>1173.4576000000002</v>
      </c>
      <c r="G33" s="143">
        <v>83.856700000000004</v>
      </c>
      <c r="H33" s="592"/>
    </row>
    <row r="34" spans="1:8" s="27" customFormat="1" ht="13.15" customHeight="1">
      <c r="A34" s="355"/>
      <c r="B34" s="107" t="s">
        <v>77</v>
      </c>
      <c r="C34" s="142">
        <v>7650.4565999999995</v>
      </c>
      <c r="D34" s="142">
        <v>88.090399999999988</v>
      </c>
      <c r="E34" s="142">
        <v>6675.4012999999995</v>
      </c>
      <c r="F34" s="142">
        <v>1268.4862000000001</v>
      </c>
      <c r="G34" s="143">
        <v>92.671499999999995</v>
      </c>
      <c r="H34" s="592"/>
    </row>
    <row r="35" spans="1:8" s="27" customFormat="1" ht="13.15" customHeight="1">
      <c r="A35" s="355"/>
      <c r="B35" s="107" t="s">
        <v>78</v>
      </c>
      <c r="C35" s="142">
        <v>8069.6729999999998</v>
      </c>
      <c r="D35" s="142">
        <v>76.6524</v>
      </c>
      <c r="E35" s="142">
        <v>7098.6567000000005</v>
      </c>
      <c r="F35" s="142">
        <v>1247.8766000000001</v>
      </c>
      <c r="G35" s="143">
        <v>61.304900000000004</v>
      </c>
      <c r="H35" s="592"/>
    </row>
    <row r="36" spans="1:8" s="27" customFormat="1" ht="13.15" customHeight="1">
      <c r="A36" s="355"/>
      <c r="B36" s="107" t="s">
        <v>79</v>
      </c>
      <c r="C36" s="142">
        <v>8531.8256000000001</v>
      </c>
      <c r="D36" s="142">
        <v>79.118600000000001</v>
      </c>
      <c r="E36" s="142">
        <v>7497.1810999999998</v>
      </c>
      <c r="F36" s="142">
        <v>1319.7131999999999</v>
      </c>
      <c r="G36" s="143">
        <v>66.814600000000013</v>
      </c>
      <c r="H36" s="592"/>
    </row>
    <row r="37" spans="1:8" s="27" customFormat="1" ht="13.15" customHeight="1">
      <c r="A37" s="355"/>
      <c r="B37" s="107" t="s">
        <v>80</v>
      </c>
      <c r="C37" s="142">
        <v>8211.8549000000003</v>
      </c>
      <c r="D37" s="142">
        <v>73.004499999999993</v>
      </c>
      <c r="E37" s="142">
        <v>7172.3165999999992</v>
      </c>
      <c r="F37" s="142">
        <v>1317.8478</v>
      </c>
      <c r="G37" s="143">
        <v>66.555300000000003</v>
      </c>
      <c r="H37" s="592"/>
    </row>
    <row r="38" spans="1:8" s="27" customFormat="1" ht="13.15" customHeight="1">
      <c r="A38" s="355"/>
      <c r="B38" s="107" t="s">
        <v>81</v>
      </c>
      <c r="C38" s="142">
        <v>7422.9767999999995</v>
      </c>
      <c r="D38" s="142">
        <v>64.295900000000003</v>
      </c>
      <c r="E38" s="142">
        <v>6376.1755999999996</v>
      </c>
      <c r="F38" s="142">
        <v>1247.5423000000001</v>
      </c>
      <c r="G38" s="143">
        <v>68.761300000000006</v>
      </c>
      <c r="H38" s="592"/>
    </row>
    <row r="39" spans="1:8" s="27" customFormat="1" ht="5.25" customHeight="1">
      <c r="A39" s="355"/>
      <c r="B39" s="107"/>
      <c r="C39" s="142"/>
      <c r="D39" s="142"/>
      <c r="E39" s="142"/>
      <c r="F39" s="142"/>
      <c r="G39" s="143"/>
      <c r="H39" s="592"/>
    </row>
    <row r="40" spans="1:8" s="27" customFormat="1" ht="13.15" customHeight="1">
      <c r="A40" s="355">
        <v>2018</v>
      </c>
      <c r="B40" s="107" t="s">
        <v>82</v>
      </c>
      <c r="C40" s="142">
        <v>7476.9403000000002</v>
      </c>
      <c r="D40" s="142">
        <v>52.9773</v>
      </c>
      <c r="E40" s="142">
        <v>6411.48</v>
      </c>
      <c r="F40" s="142">
        <v>1152.9954</v>
      </c>
      <c r="G40" s="143">
        <v>69.523800000000008</v>
      </c>
      <c r="H40" s="592"/>
    </row>
    <row r="41" spans="1:8" s="27" customFormat="1" ht="13.15" customHeight="1">
      <c r="A41" s="355"/>
      <c r="B41" s="107" t="s">
        <v>83</v>
      </c>
      <c r="C41" s="142">
        <v>7736.8745999999992</v>
      </c>
      <c r="D41" s="142">
        <v>48.078400000000002</v>
      </c>
      <c r="E41" s="142">
        <v>6499.4142000000002</v>
      </c>
      <c r="F41" s="142">
        <v>1148.471</v>
      </c>
      <c r="G41" s="143">
        <v>67.602399999999989</v>
      </c>
      <c r="H41" s="592"/>
    </row>
    <row r="42" spans="1:8" s="27" customFormat="1" ht="13.15" customHeight="1">
      <c r="A42" s="355"/>
      <c r="B42" s="107" t="s">
        <v>72</v>
      </c>
      <c r="C42" s="142">
        <v>8556.4675000000007</v>
      </c>
      <c r="D42" s="142">
        <v>61.58</v>
      </c>
      <c r="E42" s="142">
        <v>7233.9056</v>
      </c>
      <c r="F42" s="142">
        <v>1374.8396</v>
      </c>
      <c r="G42" s="143">
        <v>87.659199999999998</v>
      </c>
      <c r="H42" s="592"/>
    </row>
    <row r="43" spans="1:8" s="27" customFormat="1" ht="13.15" customHeight="1">
      <c r="A43" s="355"/>
      <c r="B43" s="107" t="s">
        <v>73</v>
      </c>
      <c r="C43" s="142">
        <v>8597.135400000001</v>
      </c>
      <c r="D43" s="142">
        <v>79.488600000000005</v>
      </c>
      <c r="E43" s="142">
        <v>7336.9829</v>
      </c>
      <c r="F43" s="142">
        <v>1252.7573</v>
      </c>
      <c r="G43" s="143">
        <v>95.278000000000006</v>
      </c>
      <c r="H43" s="592"/>
    </row>
    <row r="44" spans="1:8" s="27" customFormat="1" ht="13.15" customHeight="1">
      <c r="A44" s="355"/>
      <c r="B44" s="107" t="s">
        <v>74</v>
      </c>
      <c r="C44" s="142">
        <v>8604.6515999999992</v>
      </c>
      <c r="D44" s="142">
        <v>76.349299999999999</v>
      </c>
      <c r="E44" s="142">
        <v>7385.0050000000001</v>
      </c>
      <c r="F44" s="142">
        <v>1360.1806999999999</v>
      </c>
      <c r="G44" s="143">
        <v>100.68339999999999</v>
      </c>
      <c r="H44" s="592"/>
    </row>
    <row r="45" spans="1:8" s="27" customFormat="1" ht="13.15" customHeight="1">
      <c r="A45" s="355"/>
      <c r="B45" s="107" t="s">
        <v>75</v>
      </c>
      <c r="C45" s="142">
        <v>9080.7073</v>
      </c>
      <c r="D45" s="142">
        <v>82.792400000000001</v>
      </c>
      <c r="E45" s="142">
        <v>7864.6017999999995</v>
      </c>
      <c r="F45" s="142">
        <v>1350.7357</v>
      </c>
      <c r="G45" s="143">
        <v>101.81789999999999</v>
      </c>
      <c r="H45" s="592"/>
    </row>
    <row r="46" spans="1:8" s="27" customFormat="1" ht="13.15" customHeight="1">
      <c r="A46" s="355"/>
      <c r="B46" s="108" t="s">
        <v>44</v>
      </c>
      <c r="C46" s="146">
        <v>107.8</v>
      </c>
      <c r="D46" s="146">
        <v>101.1</v>
      </c>
      <c r="E46" s="146">
        <v>105.7</v>
      </c>
      <c r="F46" s="146">
        <v>108</v>
      </c>
      <c r="G46" s="147">
        <v>103.2</v>
      </c>
      <c r="H46" s="592"/>
    </row>
    <row r="47" spans="1:8" s="1141" customFormat="1" ht="13.15" customHeight="1">
      <c r="A47" s="1139"/>
      <c r="B47" s="282" t="s">
        <v>45</v>
      </c>
      <c r="C47" s="243">
        <v>104.4</v>
      </c>
      <c r="D47" s="243">
        <v>107.8</v>
      </c>
      <c r="E47" s="243">
        <v>105.2</v>
      </c>
      <c r="F47" s="243">
        <v>98.2</v>
      </c>
      <c r="G47" s="279">
        <v>99.5</v>
      </c>
      <c r="H47" s="1140"/>
    </row>
    <row r="48" spans="1:8" ht="12.75" customHeight="1">
      <c r="A48" s="2048" t="s">
        <v>829</v>
      </c>
      <c r="B48" s="2048"/>
      <c r="C48" s="2048"/>
      <c r="D48" s="2048"/>
      <c r="E48" s="2048"/>
      <c r="F48" s="2048"/>
      <c r="G48" s="2048"/>
      <c r="H48" s="17"/>
    </row>
    <row r="49" spans="1:8" ht="12.75" customHeight="1">
      <c r="A49" s="2049" t="s">
        <v>654</v>
      </c>
      <c r="B49" s="2049"/>
      <c r="C49" s="2049"/>
      <c r="D49" s="2049"/>
      <c r="E49" s="2049"/>
      <c r="F49" s="2049"/>
      <c r="G49" s="2049"/>
      <c r="H49" s="17"/>
    </row>
    <row r="50" spans="1:8" s="1354" customFormat="1" ht="12.75" customHeight="1">
      <c r="A50" s="2047" t="s">
        <v>830</v>
      </c>
      <c r="B50" s="2047"/>
      <c r="C50" s="2047"/>
      <c r="D50" s="2047"/>
      <c r="E50" s="2047"/>
      <c r="F50" s="2047"/>
      <c r="G50" s="2047"/>
    </row>
    <row r="51" spans="1:8" s="1354" customFormat="1" ht="12.75" customHeight="1">
      <c r="A51" s="2047" t="s">
        <v>682</v>
      </c>
      <c r="B51" s="2047"/>
      <c r="C51" s="2047"/>
      <c r="D51" s="2047"/>
      <c r="E51" s="2047"/>
      <c r="F51" s="2047"/>
      <c r="G51" s="2047"/>
    </row>
    <row r="52" spans="1:8" s="1354" customFormat="1" ht="12.75" customHeight="1"/>
    <row r="53" spans="1:8" ht="12.75" customHeight="1"/>
    <row r="54" spans="1:8" ht="12.75" customHeight="1"/>
    <row r="57" spans="1:8" ht="24.95" customHeight="1"/>
    <row r="58" spans="1:8" ht="15.95"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7">
    <mergeCell ref="A4:D4"/>
    <mergeCell ref="A1:C1"/>
    <mergeCell ref="A2:C2"/>
    <mergeCell ref="F1:G1"/>
    <mergeCell ref="F2:G2"/>
    <mergeCell ref="A3:E3"/>
    <mergeCell ref="A50:G50"/>
    <mergeCell ref="A6:B8"/>
    <mergeCell ref="A51:G51"/>
    <mergeCell ref="C8:G8"/>
    <mergeCell ref="A48:G48"/>
    <mergeCell ref="A49:G49"/>
    <mergeCell ref="C5:C7"/>
    <mergeCell ref="D5:D7"/>
    <mergeCell ref="E5:E7"/>
    <mergeCell ref="F6:F7"/>
    <mergeCell ref="G6:G7"/>
  </mergeCells>
  <phoneticPr fontId="0" type="noConversion"/>
  <hyperlinks>
    <hyperlink ref="F1:G1" location="'Spis tablic     List of tables'!A50" display="Powrót do spisu tablic"/>
    <hyperlink ref="F2:G2" location="'Spis tablic     List of tables'!A53" display="Return to list of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J1" sqref="J1:K1"/>
    </sheetView>
  </sheetViews>
  <sheetFormatPr defaultColWidth="8.75" defaultRowHeight="14.25"/>
  <cols>
    <col min="1" max="1" width="6.625" style="549" customWidth="1"/>
    <col min="2" max="2" width="12.625" style="549" customWidth="1"/>
    <col min="3" max="3" width="10.75" style="1283" customWidth="1"/>
    <col min="4" max="12" width="10.75" style="549" customWidth="1"/>
    <col min="13" max="16384" width="8.75" style="549"/>
  </cols>
  <sheetData>
    <row r="1" spans="1:12">
      <c r="A1" s="1670" t="s">
        <v>599</v>
      </c>
      <c r="B1" s="1670"/>
      <c r="C1" s="1670"/>
      <c r="D1" s="1670"/>
      <c r="E1" s="1670"/>
      <c r="F1" s="1670"/>
      <c r="J1" s="1671" t="s">
        <v>32</v>
      </c>
      <c r="K1" s="1671"/>
    </row>
    <row r="2" spans="1:12" s="1340" customFormat="1">
      <c r="A2" s="1672" t="s">
        <v>235</v>
      </c>
      <c r="B2" s="1672"/>
      <c r="C2" s="1672"/>
      <c r="D2" s="1672"/>
      <c r="E2" s="1672"/>
      <c r="F2" s="1672"/>
      <c r="J2" s="1673" t="s">
        <v>298</v>
      </c>
      <c r="K2" s="1673"/>
    </row>
    <row r="3" spans="1:12" ht="20.100000000000001" customHeight="1">
      <c r="A3" s="1674" t="s">
        <v>1099</v>
      </c>
      <c r="B3" s="1675"/>
      <c r="C3" s="1680" t="s">
        <v>1098</v>
      </c>
      <c r="D3" s="1681"/>
      <c r="E3" s="1681"/>
      <c r="F3" s="1681"/>
      <c r="G3" s="1681"/>
      <c r="H3" s="1681"/>
      <c r="I3" s="1681"/>
      <c r="J3" s="1681"/>
      <c r="K3" s="1681"/>
      <c r="L3" s="1681"/>
    </row>
    <row r="4" spans="1:12" ht="20.100000000000001" customHeight="1">
      <c r="A4" s="1676"/>
      <c r="B4" s="1677"/>
      <c r="C4" s="1682"/>
      <c r="D4" s="1678"/>
      <c r="E4" s="1678"/>
      <c r="F4" s="1678"/>
      <c r="G4" s="1678"/>
      <c r="H4" s="1678"/>
      <c r="I4" s="1678"/>
      <c r="J4" s="1678"/>
      <c r="K4" s="1678"/>
      <c r="L4" s="1678"/>
    </row>
    <row r="5" spans="1:12">
      <c r="A5" s="1676"/>
      <c r="B5" s="1677"/>
      <c r="C5" s="1674" t="s">
        <v>1100</v>
      </c>
      <c r="D5" s="1675"/>
      <c r="E5" s="1683" t="s">
        <v>1101</v>
      </c>
      <c r="F5" s="1674"/>
      <c r="G5" s="1683" t="s">
        <v>1102</v>
      </c>
      <c r="H5" s="1675"/>
      <c r="I5" s="1683" t="s">
        <v>1103</v>
      </c>
      <c r="J5" s="1675"/>
      <c r="K5" s="1683" t="s">
        <v>1104</v>
      </c>
      <c r="L5" s="1674"/>
    </row>
    <row r="6" spans="1:12">
      <c r="A6" s="1676"/>
      <c r="B6" s="1677"/>
      <c r="C6" s="1676"/>
      <c r="D6" s="1677"/>
      <c r="E6" s="1684"/>
      <c r="F6" s="1676"/>
      <c r="G6" s="1684"/>
      <c r="H6" s="1677"/>
      <c r="I6" s="1684"/>
      <c r="J6" s="1677"/>
      <c r="K6" s="1684"/>
      <c r="L6" s="1676"/>
    </row>
    <row r="7" spans="1:12">
      <c r="A7" s="1676"/>
      <c r="B7" s="1677"/>
      <c r="C7" s="1676"/>
      <c r="D7" s="1677"/>
      <c r="E7" s="1684"/>
      <c r="F7" s="1676"/>
      <c r="G7" s="1684"/>
      <c r="H7" s="1677"/>
      <c r="I7" s="1684"/>
      <c r="J7" s="1677"/>
      <c r="K7" s="1684"/>
      <c r="L7" s="1676"/>
    </row>
    <row r="8" spans="1:12">
      <c r="A8" s="1676"/>
      <c r="B8" s="1677"/>
      <c r="C8" s="1676"/>
      <c r="D8" s="1677"/>
      <c r="E8" s="1684"/>
      <c r="F8" s="1676"/>
      <c r="G8" s="1684"/>
      <c r="H8" s="1677"/>
      <c r="I8" s="1684"/>
      <c r="J8" s="1677"/>
      <c r="K8" s="1684"/>
      <c r="L8" s="1676"/>
    </row>
    <row r="9" spans="1:12">
      <c r="A9" s="1676"/>
      <c r="B9" s="1677"/>
      <c r="C9" s="1676"/>
      <c r="D9" s="1677"/>
      <c r="E9" s="1684"/>
      <c r="F9" s="1676"/>
      <c r="G9" s="1684"/>
      <c r="H9" s="1677"/>
      <c r="I9" s="1684"/>
      <c r="J9" s="1677"/>
      <c r="K9" s="1684"/>
      <c r="L9" s="1676"/>
    </row>
    <row r="10" spans="1:12">
      <c r="A10" s="1676"/>
      <c r="B10" s="1677"/>
      <c r="C10" s="1676"/>
      <c r="D10" s="1677"/>
      <c r="E10" s="1684"/>
      <c r="F10" s="1676"/>
      <c r="G10" s="1684"/>
      <c r="H10" s="1677"/>
      <c r="I10" s="1684"/>
      <c r="J10" s="1677"/>
      <c r="K10" s="1684"/>
      <c r="L10" s="1676"/>
    </row>
    <row r="11" spans="1:12">
      <c r="A11" s="1676"/>
      <c r="B11" s="1677"/>
      <c r="C11" s="1676"/>
      <c r="D11" s="1677"/>
      <c r="E11" s="1684"/>
      <c r="F11" s="1676"/>
      <c r="G11" s="1684"/>
      <c r="H11" s="1677"/>
      <c r="I11" s="1684"/>
      <c r="J11" s="1677"/>
      <c r="K11" s="1684"/>
      <c r="L11" s="1676"/>
    </row>
    <row r="12" spans="1:12">
      <c r="A12" s="1676"/>
      <c r="B12" s="1677"/>
      <c r="C12" s="1676"/>
      <c r="D12" s="1677"/>
      <c r="E12" s="1684"/>
      <c r="F12" s="1676"/>
      <c r="G12" s="1684"/>
      <c r="H12" s="1677"/>
      <c r="I12" s="1684"/>
      <c r="J12" s="1677"/>
      <c r="K12" s="1684"/>
      <c r="L12" s="1676"/>
    </row>
    <row r="13" spans="1:12" ht="12" customHeight="1">
      <c r="A13" s="1676"/>
      <c r="B13" s="1677"/>
      <c r="C13" s="1678"/>
      <c r="D13" s="1679"/>
      <c r="E13" s="1682"/>
      <c r="F13" s="1678"/>
      <c r="G13" s="1682"/>
      <c r="H13" s="1679"/>
      <c r="I13" s="1682"/>
      <c r="J13" s="1679"/>
      <c r="K13" s="1682"/>
      <c r="L13" s="1678"/>
    </row>
    <row r="14" spans="1:12" ht="25.15" customHeight="1">
      <c r="A14" s="1678"/>
      <c r="B14" s="1679"/>
      <c r="C14" s="1278" t="s">
        <v>36</v>
      </c>
      <c r="D14" s="793" t="s">
        <v>37</v>
      </c>
      <c r="E14" s="794" t="s">
        <v>36</v>
      </c>
      <c r="F14" s="793" t="s">
        <v>37</v>
      </c>
      <c r="G14" s="794" t="s">
        <v>36</v>
      </c>
      <c r="H14" s="793" t="s">
        <v>37</v>
      </c>
      <c r="I14" s="794" t="s">
        <v>36</v>
      </c>
      <c r="J14" s="793" t="s">
        <v>37</v>
      </c>
      <c r="K14" s="794" t="s">
        <v>36</v>
      </c>
      <c r="L14" s="795" t="s">
        <v>37</v>
      </c>
    </row>
    <row r="15" spans="1:12" ht="16.899999999999999" customHeight="1">
      <c r="A15" s="796">
        <v>2016</v>
      </c>
      <c r="B15" s="797" t="s">
        <v>38</v>
      </c>
      <c r="C15" s="1279">
        <v>102.2</v>
      </c>
      <c r="D15" s="798" t="s">
        <v>16</v>
      </c>
      <c r="E15" s="799">
        <v>89.3</v>
      </c>
      <c r="F15" s="798" t="s">
        <v>16</v>
      </c>
      <c r="G15" s="799">
        <v>103</v>
      </c>
      <c r="H15" s="798" t="s">
        <v>16</v>
      </c>
      <c r="I15" s="799">
        <v>97.3</v>
      </c>
      <c r="J15" s="798" t="s">
        <v>16</v>
      </c>
      <c r="K15" s="799">
        <v>100.4</v>
      </c>
      <c r="L15" s="800" t="s">
        <v>16</v>
      </c>
    </row>
    <row r="16" spans="1:12" s="587" customFormat="1" ht="16.899999999999999" customHeight="1">
      <c r="A16" s="788">
        <v>2017</v>
      </c>
      <c r="B16" s="779" t="s">
        <v>38</v>
      </c>
      <c r="C16" s="1280">
        <v>109.6</v>
      </c>
      <c r="D16" s="801" t="s">
        <v>16</v>
      </c>
      <c r="E16" s="781">
        <v>110.1</v>
      </c>
      <c r="F16" s="801" t="s">
        <v>16</v>
      </c>
      <c r="G16" s="781">
        <v>110.8</v>
      </c>
      <c r="H16" s="801" t="s">
        <v>16</v>
      </c>
      <c r="I16" s="781">
        <v>102.1</v>
      </c>
      <c r="J16" s="801" t="s">
        <v>16</v>
      </c>
      <c r="K16" s="781">
        <v>100.8</v>
      </c>
      <c r="L16" s="802" t="s">
        <v>16</v>
      </c>
    </row>
    <row r="17" spans="1:12" ht="16.899999999999999" customHeight="1">
      <c r="A17" s="803"/>
      <c r="B17" s="804"/>
      <c r="C17" s="1281"/>
      <c r="D17" s="806"/>
      <c r="E17" s="805"/>
      <c r="F17" s="806"/>
      <c r="G17" s="805"/>
      <c r="H17" s="806"/>
      <c r="I17" s="805"/>
      <c r="J17" s="806"/>
      <c r="K17" s="805"/>
      <c r="L17" s="807"/>
    </row>
    <row r="18" spans="1:12" ht="16.899999999999999" customHeight="1">
      <c r="A18" s="803">
        <v>2017</v>
      </c>
      <c r="B18" s="804" t="s">
        <v>73</v>
      </c>
      <c r="C18" s="1281">
        <v>105.4</v>
      </c>
      <c r="D18" s="806">
        <v>95</v>
      </c>
      <c r="E18" s="805">
        <v>86.4</v>
      </c>
      <c r="F18" s="806">
        <v>98</v>
      </c>
      <c r="G18" s="805">
        <v>106.9</v>
      </c>
      <c r="H18" s="806">
        <v>95.9</v>
      </c>
      <c r="I18" s="805">
        <v>97.2</v>
      </c>
      <c r="J18" s="806">
        <v>89.8</v>
      </c>
      <c r="K18" s="805">
        <v>93.1</v>
      </c>
      <c r="L18" s="807">
        <v>83</v>
      </c>
    </row>
    <row r="19" spans="1:12" ht="16.899999999999999" customHeight="1">
      <c r="A19" s="803"/>
      <c r="B19" s="804" t="s">
        <v>74</v>
      </c>
      <c r="C19" s="1281">
        <v>109.3</v>
      </c>
      <c r="D19" s="806">
        <v>101.7</v>
      </c>
      <c r="E19" s="805">
        <v>93.8</v>
      </c>
      <c r="F19" s="806">
        <v>122.6</v>
      </c>
      <c r="G19" s="805">
        <v>110.4</v>
      </c>
      <c r="H19" s="806">
        <v>101.2</v>
      </c>
      <c r="I19" s="805">
        <v>104.9</v>
      </c>
      <c r="J19" s="806">
        <v>100.3</v>
      </c>
      <c r="K19" s="805">
        <v>98.8</v>
      </c>
      <c r="L19" s="807">
        <v>114.1</v>
      </c>
    </row>
    <row r="20" spans="1:12" ht="16.899999999999999" customHeight="1">
      <c r="A20" s="803"/>
      <c r="B20" s="804" t="s">
        <v>75</v>
      </c>
      <c r="C20" s="1281">
        <v>107.6</v>
      </c>
      <c r="D20" s="806">
        <v>105.8</v>
      </c>
      <c r="E20" s="808">
        <v>86.7</v>
      </c>
      <c r="F20" s="809">
        <v>102.8</v>
      </c>
      <c r="G20" s="805">
        <v>108.4</v>
      </c>
      <c r="H20" s="806">
        <v>106.6</v>
      </c>
      <c r="I20" s="805">
        <v>103.6</v>
      </c>
      <c r="J20" s="806">
        <v>100.2</v>
      </c>
      <c r="K20" s="805">
        <v>102.6</v>
      </c>
      <c r="L20" s="807">
        <v>95.5</v>
      </c>
    </row>
    <row r="21" spans="1:12" ht="16.899999999999999" customHeight="1">
      <c r="A21" s="803"/>
      <c r="B21" s="804" t="s">
        <v>76</v>
      </c>
      <c r="C21" s="1281">
        <v>109.3</v>
      </c>
      <c r="D21" s="806">
        <v>95.1</v>
      </c>
      <c r="E21" s="810">
        <v>76.3</v>
      </c>
      <c r="F21" s="809">
        <v>102.4</v>
      </c>
      <c r="G21" s="805">
        <v>110.9</v>
      </c>
      <c r="H21" s="806">
        <v>94.7</v>
      </c>
      <c r="I21" s="805">
        <v>101.1</v>
      </c>
      <c r="J21" s="806">
        <v>97.8</v>
      </c>
      <c r="K21" s="805">
        <v>101.8</v>
      </c>
      <c r="L21" s="807">
        <v>98.5</v>
      </c>
    </row>
    <row r="22" spans="1:12" ht="16.899999999999999" customHeight="1">
      <c r="A22" s="803"/>
      <c r="B22" s="804" t="s">
        <v>77</v>
      </c>
      <c r="C22" s="1281">
        <v>109.8</v>
      </c>
      <c r="D22" s="806">
        <v>98.1</v>
      </c>
      <c r="E22" s="810">
        <v>89.1</v>
      </c>
      <c r="F22" s="809">
        <v>110.9</v>
      </c>
      <c r="G22" s="805">
        <v>111.2</v>
      </c>
      <c r="H22" s="806">
        <v>97.7</v>
      </c>
      <c r="I22" s="805">
        <v>103.9</v>
      </c>
      <c r="J22" s="806">
        <v>100.8</v>
      </c>
      <c r="K22" s="805">
        <v>99.1</v>
      </c>
      <c r="L22" s="807">
        <v>98.5</v>
      </c>
    </row>
    <row r="23" spans="1:12" ht="16.899999999999999" customHeight="1">
      <c r="A23" s="803"/>
      <c r="B23" s="804" t="s">
        <v>78</v>
      </c>
      <c r="C23" s="1281">
        <v>106.1</v>
      </c>
      <c r="D23" s="806">
        <v>105.5</v>
      </c>
      <c r="E23" s="810">
        <v>73.3</v>
      </c>
      <c r="F23" s="809">
        <v>87.3</v>
      </c>
      <c r="G23" s="805">
        <v>107.1</v>
      </c>
      <c r="H23" s="806">
        <v>106.3</v>
      </c>
      <c r="I23" s="805">
        <v>100.2</v>
      </c>
      <c r="J23" s="806">
        <v>100</v>
      </c>
      <c r="K23" s="805">
        <v>106.4</v>
      </c>
      <c r="L23" s="811">
        <v>103.4</v>
      </c>
    </row>
    <row r="24" spans="1:12" ht="16.899999999999999" customHeight="1">
      <c r="A24" s="803"/>
      <c r="B24" s="804" t="s">
        <v>79</v>
      </c>
      <c r="C24" s="1281">
        <v>115.6</v>
      </c>
      <c r="D24" s="806">
        <v>105.1</v>
      </c>
      <c r="E24" s="812">
        <v>75.7</v>
      </c>
      <c r="F24" s="813">
        <v>103.7</v>
      </c>
      <c r="G24" s="805">
        <v>118.3</v>
      </c>
      <c r="H24" s="806">
        <v>104.9</v>
      </c>
      <c r="I24" s="805">
        <v>102.8</v>
      </c>
      <c r="J24" s="806">
        <v>109.1</v>
      </c>
      <c r="K24" s="805">
        <v>99.6</v>
      </c>
      <c r="L24" s="811">
        <v>102.5</v>
      </c>
    </row>
    <row r="25" spans="1:12" ht="16.899999999999999" customHeight="1">
      <c r="A25" s="803"/>
      <c r="B25" s="804" t="s">
        <v>80</v>
      </c>
      <c r="C25" s="1281">
        <v>109.7</v>
      </c>
      <c r="D25" s="806">
        <v>96.5</v>
      </c>
      <c r="E25" s="812">
        <v>82.5</v>
      </c>
      <c r="F25" s="813">
        <v>90.4</v>
      </c>
      <c r="G25" s="805">
        <v>111.6</v>
      </c>
      <c r="H25" s="806">
        <v>95.9</v>
      </c>
      <c r="I25" s="805">
        <v>101</v>
      </c>
      <c r="J25" s="806">
        <v>101.8</v>
      </c>
      <c r="K25" s="805">
        <v>96.4</v>
      </c>
      <c r="L25" s="811">
        <v>101</v>
      </c>
    </row>
    <row r="26" spans="1:12" s="587" customFormat="1" ht="16.899999999999999" customHeight="1">
      <c r="A26" s="765"/>
      <c r="B26" s="814" t="s">
        <v>81</v>
      </c>
      <c r="C26" s="1282">
        <v>108</v>
      </c>
      <c r="D26" s="769">
        <v>91</v>
      </c>
      <c r="E26" s="627">
        <v>106.2</v>
      </c>
      <c r="F26" s="815">
        <v>91.3</v>
      </c>
      <c r="G26" s="767">
        <v>109.4</v>
      </c>
      <c r="H26" s="769">
        <v>89.7</v>
      </c>
      <c r="I26" s="767">
        <v>99.7</v>
      </c>
      <c r="J26" s="769">
        <v>102.6</v>
      </c>
      <c r="K26" s="767">
        <v>99</v>
      </c>
      <c r="L26" s="816">
        <v>97</v>
      </c>
    </row>
    <row r="27" spans="1:12" s="587" customFormat="1" ht="9" customHeight="1">
      <c r="A27" s="765"/>
      <c r="B27" s="814"/>
      <c r="C27" s="1282"/>
      <c r="D27" s="769"/>
      <c r="E27" s="627"/>
      <c r="F27" s="815"/>
      <c r="G27" s="767"/>
      <c r="H27" s="769"/>
      <c r="I27" s="767"/>
      <c r="J27" s="769"/>
      <c r="K27" s="767"/>
      <c r="L27" s="771"/>
    </row>
    <row r="28" spans="1:12" s="587" customFormat="1" ht="16.899999999999999" customHeight="1">
      <c r="A28" s="765">
        <v>2018</v>
      </c>
      <c r="B28" s="814" t="s">
        <v>82</v>
      </c>
      <c r="C28" s="1282">
        <v>112.9</v>
      </c>
      <c r="D28" s="769">
        <v>101.5</v>
      </c>
      <c r="E28" s="627">
        <v>138.80000000000001</v>
      </c>
      <c r="F28" s="815">
        <v>77.900000000000006</v>
      </c>
      <c r="G28" s="767">
        <v>113.8</v>
      </c>
      <c r="H28" s="769">
        <v>101.2</v>
      </c>
      <c r="I28" s="767">
        <v>107.5</v>
      </c>
      <c r="J28" s="769">
        <v>106.1</v>
      </c>
      <c r="K28" s="767">
        <v>102.7</v>
      </c>
      <c r="L28" s="771">
        <v>101.3</v>
      </c>
    </row>
    <row r="29" spans="1:12" s="587" customFormat="1" ht="16.899999999999999" customHeight="1">
      <c r="A29" s="765"/>
      <c r="B29" s="814" t="s">
        <v>83</v>
      </c>
      <c r="C29" s="1282">
        <v>110.4</v>
      </c>
      <c r="D29" s="769">
        <v>102.5</v>
      </c>
      <c r="E29" s="627">
        <v>115.5</v>
      </c>
      <c r="F29" s="815">
        <v>90.6</v>
      </c>
      <c r="G29" s="767">
        <v>108</v>
      </c>
      <c r="H29" s="769">
        <v>100.5</v>
      </c>
      <c r="I29" s="767">
        <v>134.30000000000001</v>
      </c>
      <c r="J29" s="769">
        <v>120.4</v>
      </c>
      <c r="K29" s="767">
        <v>101</v>
      </c>
      <c r="L29" s="771">
        <v>101.2</v>
      </c>
    </row>
    <row r="30" spans="1:12" s="587" customFormat="1" ht="16.899999999999999" customHeight="1">
      <c r="A30" s="765"/>
      <c r="B30" s="814" t="s">
        <v>72</v>
      </c>
      <c r="C30" s="1282">
        <v>105.9</v>
      </c>
      <c r="D30" s="769">
        <v>109.6</v>
      </c>
      <c r="E30" s="627">
        <v>96</v>
      </c>
      <c r="F30" s="815">
        <v>129.80000000000001</v>
      </c>
      <c r="G30" s="767">
        <v>102.6</v>
      </c>
      <c r="H30" s="769">
        <v>109.8</v>
      </c>
      <c r="I30" s="767">
        <v>142.1</v>
      </c>
      <c r="J30" s="769">
        <v>109.8</v>
      </c>
      <c r="K30" s="767">
        <v>99.3</v>
      </c>
      <c r="L30" s="771">
        <v>102</v>
      </c>
    </row>
    <row r="31" spans="1:12" s="587" customFormat="1" ht="16.899999999999999" customHeight="1">
      <c r="A31" s="765"/>
      <c r="B31" s="814" t="s">
        <v>73</v>
      </c>
      <c r="C31" s="1282">
        <v>112.4</v>
      </c>
      <c r="D31" s="769">
        <v>100.7</v>
      </c>
      <c r="E31" s="627">
        <v>124.5</v>
      </c>
      <c r="F31" s="815">
        <v>127</v>
      </c>
      <c r="G31" s="767">
        <v>109.1</v>
      </c>
      <c r="H31" s="769">
        <v>102.1</v>
      </c>
      <c r="I31" s="767">
        <v>142.69999999999999</v>
      </c>
      <c r="J31" s="769">
        <v>90.2</v>
      </c>
      <c r="K31" s="767">
        <v>119</v>
      </c>
      <c r="L31" s="771">
        <v>99.5</v>
      </c>
    </row>
    <row r="32" spans="1:12" s="587" customFormat="1" ht="16.899999999999999" customHeight="1">
      <c r="A32" s="765"/>
      <c r="B32" s="814" t="s">
        <v>74</v>
      </c>
      <c r="C32" s="1282">
        <v>109.2</v>
      </c>
      <c r="D32" s="769">
        <v>98.8</v>
      </c>
      <c r="E32" s="627">
        <v>96.4</v>
      </c>
      <c r="F32" s="815">
        <v>95</v>
      </c>
      <c r="G32" s="767">
        <v>107.1</v>
      </c>
      <c r="H32" s="769">
        <v>99.3</v>
      </c>
      <c r="I32" s="767">
        <v>131.69999999999999</v>
      </c>
      <c r="J32" s="769">
        <v>92.6</v>
      </c>
      <c r="K32" s="767">
        <v>112.8</v>
      </c>
      <c r="L32" s="771">
        <v>108.2</v>
      </c>
    </row>
    <row r="33" spans="1:12" s="587" customFormat="1" ht="16.899999999999999" customHeight="1">
      <c r="A33" s="765"/>
      <c r="B33" s="814" t="s">
        <v>75</v>
      </c>
      <c r="C33" s="1282">
        <v>107.8</v>
      </c>
      <c r="D33" s="769">
        <v>104.4</v>
      </c>
      <c r="E33" s="627">
        <v>101.1</v>
      </c>
      <c r="F33" s="815">
        <v>107.8</v>
      </c>
      <c r="G33" s="767">
        <v>105.7</v>
      </c>
      <c r="H33" s="769">
        <v>105.2</v>
      </c>
      <c r="I33" s="767">
        <v>132.6</v>
      </c>
      <c r="J33" s="769">
        <v>100.9</v>
      </c>
      <c r="K33" s="767">
        <v>107.6</v>
      </c>
      <c r="L33" s="771">
        <v>94.9</v>
      </c>
    </row>
    <row r="34" spans="1:12" s="1155" customFormat="1" ht="20.100000000000001" customHeight="1">
      <c r="A34" s="1685" t="s">
        <v>687</v>
      </c>
      <c r="B34" s="1685"/>
      <c r="C34" s="1685"/>
      <c r="D34" s="1685"/>
      <c r="E34" s="1685"/>
      <c r="F34" s="1685"/>
      <c r="G34" s="1685"/>
      <c r="H34" s="1685"/>
      <c r="I34" s="1685"/>
      <c r="J34" s="1685"/>
      <c r="K34" s="1685"/>
      <c r="L34" s="1685"/>
    </row>
    <row r="35" spans="1:12" s="1340" customFormat="1" ht="15" customHeight="1">
      <c r="A35" s="1669" t="s">
        <v>653</v>
      </c>
      <c r="B35" s="1669"/>
      <c r="C35" s="1669"/>
      <c r="D35" s="1669"/>
      <c r="E35" s="1669"/>
      <c r="F35" s="1669"/>
      <c r="G35" s="1669"/>
      <c r="H35" s="1669"/>
      <c r="I35" s="1669"/>
      <c r="J35" s="1669"/>
      <c r="K35" s="1669"/>
      <c r="L35" s="1669"/>
    </row>
  </sheetData>
  <mergeCells count="13">
    <mergeCell ref="A35:L35"/>
    <mergeCell ref="A1:F1"/>
    <mergeCell ref="J1:K1"/>
    <mergeCell ref="A2:F2"/>
    <mergeCell ref="J2:K2"/>
    <mergeCell ref="A3:B14"/>
    <mergeCell ref="C3:L4"/>
    <mergeCell ref="C5:D13"/>
    <mergeCell ref="E5:F13"/>
    <mergeCell ref="G5:H13"/>
    <mergeCell ref="I5:J13"/>
    <mergeCell ref="K5:L13"/>
    <mergeCell ref="A34:L34"/>
  </mergeCells>
  <hyperlinks>
    <hyperlink ref="J1" location="'Spis tablic     List of tables'!A1" display="Powrót do spisu tablic"/>
    <hyperlink ref="J2" location="'Spis tablic     List of tables'!A1" display="Return to list tables"/>
    <hyperlink ref="J1:K1" location="'Spis tablic     List of tables'!A6" display="Powrót do spisu tablic"/>
    <hyperlink ref="J2:K2" location="'Spis tablic     List of tables'!A5" display="Return to list tables"/>
  </hyperlinks>
  <pageMargins left="0.39370078740157483" right="0.39370078740157483" top="0.19685039370078741" bottom="0.15748031496062992"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80" zoomScaleNormal="80" workbookViewId="0">
      <selection activeCell="A47" sqref="A47:XFD48"/>
    </sheetView>
  </sheetViews>
  <sheetFormatPr defaultRowHeight="14.25"/>
  <cols>
    <col min="1" max="1" width="8.625" style="13" customWidth="1"/>
    <col min="2" max="2" width="14.625" style="13" customWidth="1"/>
    <col min="3" max="7" width="12.625" style="13" customWidth="1"/>
    <col min="8" max="16384" width="9" style="13"/>
  </cols>
  <sheetData>
    <row r="1" spans="1:8">
      <c r="A1" s="1961" t="s">
        <v>690</v>
      </c>
      <c r="B1" s="1961"/>
      <c r="C1" s="1961"/>
      <c r="D1" s="1961"/>
      <c r="E1" s="21"/>
      <c r="F1" s="1694" t="s">
        <v>32</v>
      </c>
      <c r="G1" s="1694"/>
    </row>
    <row r="2" spans="1:8" s="1421" customFormat="1">
      <c r="A2" s="2063" t="s">
        <v>1516</v>
      </c>
      <c r="B2" s="2063"/>
      <c r="C2" s="2063"/>
      <c r="D2" s="2063"/>
      <c r="E2" s="1519"/>
      <c r="F2" s="1619" t="s">
        <v>298</v>
      </c>
      <c r="G2" s="1619"/>
    </row>
    <row r="3" spans="1:8" ht="15" customHeight="1">
      <c r="A3" s="1720" t="s">
        <v>1517</v>
      </c>
      <c r="B3" s="1720"/>
      <c r="C3" s="1732"/>
      <c r="D3" s="1732"/>
      <c r="E3" s="1732"/>
      <c r="F3" s="1732"/>
      <c r="G3" s="1732"/>
    </row>
    <row r="4" spans="1:8" ht="177" customHeight="1">
      <c r="A4" s="1722"/>
      <c r="B4" s="1723"/>
      <c r="C4" s="426" t="s">
        <v>1518</v>
      </c>
      <c r="D4" s="38" t="s">
        <v>1519</v>
      </c>
      <c r="E4" s="38" t="s">
        <v>1520</v>
      </c>
      <c r="F4" s="38" t="s">
        <v>1521</v>
      </c>
      <c r="G4" s="37" t="s">
        <v>1522</v>
      </c>
    </row>
    <row r="5" spans="1:8">
      <c r="A5" s="1724"/>
      <c r="B5" s="1725"/>
      <c r="C5" s="1715" t="s">
        <v>1523</v>
      </c>
      <c r="D5" s="1715"/>
      <c r="E5" s="1715"/>
      <c r="F5" s="1715"/>
      <c r="G5" s="1715"/>
    </row>
    <row r="6" spans="1:8" ht="13.9" customHeight="1">
      <c r="A6" s="355">
        <v>2016</v>
      </c>
      <c r="B6" s="107" t="s">
        <v>54</v>
      </c>
      <c r="C6" s="156">
        <v>249.5</v>
      </c>
      <c r="D6" s="142">
        <v>509.7</v>
      </c>
      <c r="E6" s="833">
        <v>730.7</v>
      </c>
      <c r="F6" s="168">
        <v>1748.5</v>
      </c>
      <c r="G6" s="602">
        <v>1511</v>
      </c>
    </row>
    <row r="7" spans="1:8" ht="13.9" customHeight="1">
      <c r="A7" s="355">
        <v>2017</v>
      </c>
      <c r="B7" s="107" t="s">
        <v>54</v>
      </c>
      <c r="C7" s="156">
        <v>266.64190000000002</v>
      </c>
      <c r="D7" s="142">
        <v>475.3134</v>
      </c>
      <c r="E7" s="833">
        <v>802.9624</v>
      </c>
      <c r="F7" s="168">
        <v>1906.9531000000002</v>
      </c>
      <c r="G7" s="602">
        <v>1771.7045000000001</v>
      </c>
    </row>
    <row r="8" spans="1:8" ht="13.9" customHeight="1">
      <c r="A8" s="355"/>
      <c r="B8" s="108" t="s">
        <v>44</v>
      </c>
      <c r="C8" s="170">
        <v>105.2</v>
      </c>
      <c r="D8" s="146">
        <v>94</v>
      </c>
      <c r="E8" s="883">
        <v>115.6</v>
      </c>
      <c r="F8" s="152">
        <v>111.4</v>
      </c>
      <c r="G8" s="153">
        <v>113.4</v>
      </c>
    </row>
    <row r="9" spans="1:8" ht="10.9" customHeight="1">
      <c r="A9" s="355"/>
      <c r="B9" s="108"/>
      <c r="C9" s="170"/>
      <c r="D9" s="189"/>
      <c r="E9" s="189"/>
      <c r="F9" s="189"/>
      <c r="G9" s="206"/>
    </row>
    <row r="10" spans="1:8" ht="13.9" customHeight="1">
      <c r="A10" s="355">
        <v>2017</v>
      </c>
      <c r="B10" s="107" t="s">
        <v>670</v>
      </c>
      <c r="C10" s="156">
        <v>86.2</v>
      </c>
      <c r="D10" s="142">
        <v>156.80000000000001</v>
      </c>
      <c r="E10" s="833">
        <v>251.4</v>
      </c>
      <c r="F10" s="168">
        <v>597.9</v>
      </c>
      <c r="G10" s="602">
        <v>563.20000000000005</v>
      </c>
    </row>
    <row r="11" spans="1:8" ht="13.9" customHeight="1">
      <c r="A11" s="355"/>
      <c r="B11" s="107" t="s">
        <v>671</v>
      </c>
      <c r="C11" s="156">
        <v>108.6</v>
      </c>
      <c r="D11" s="142">
        <v>193.9</v>
      </c>
      <c r="E11" s="833">
        <v>308.8</v>
      </c>
      <c r="F11" s="168">
        <v>763.7</v>
      </c>
      <c r="G11" s="602">
        <v>707.7</v>
      </c>
    </row>
    <row r="12" spans="1:8" ht="13.9" customHeight="1">
      <c r="A12" s="355"/>
      <c r="B12" s="107" t="s">
        <v>667</v>
      </c>
      <c r="C12" s="156">
        <v>133.5</v>
      </c>
      <c r="D12" s="142">
        <v>231.2</v>
      </c>
      <c r="E12" s="833">
        <v>372.2</v>
      </c>
      <c r="F12" s="168">
        <v>923.1</v>
      </c>
      <c r="G12" s="602">
        <v>852.7</v>
      </c>
      <c r="H12" s="593"/>
    </row>
    <row r="13" spans="1:8" s="613" customFormat="1" ht="13.9" customHeight="1">
      <c r="A13" s="355"/>
      <c r="B13" s="107" t="s">
        <v>672</v>
      </c>
      <c r="C13" s="156">
        <v>152.87350000000001</v>
      </c>
      <c r="D13" s="142">
        <v>268.3648</v>
      </c>
      <c r="E13" s="842">
        <v>429.34359999999998</v>
      </c>
      <c r="F13" s="627">
        <v>1093.4868000000001</v>
      </c>
      <c r="G13" s="576">
        <v>1000.9784000000001</v>
      </c>
      <c r="H13" s="612"/>
    </row>
    <row r="14" spans="1:8" s="613" customFormat="1" ht="13.9" customHeight="1">
      <c r="A14" s="355"/>
      <c r="B14" s="107" t="s">
        <v>673</v>
      </c>
      <c r="C14" s="156">
        <v>175.1275</v>
      </c>
      <c r="D14" s="142">
        <v>304.9316</v>
      </c>
      <c r="E14" s="842">
        <v>503.43009999999998</v>
      </c>
      <c r="F14" s="627">
        <v>1244.7885000000001</v>
      </c>
      <c r="G14" s="576">
        <v>1157.5183</v>
      </c>
      <c r="H14" s="612"/>
    </row>
    <row r="15" spans="1:8" s="613" customFormat="1" ht="13.9" customHeight="1">
      <c r="A15" s="355"/>
      <c r="B15" s="107" t="s">
        <v>674</v>
      </c>
      <c r="C15" s="156">
        <v>197.047</v>
      </c>
      <c r="D15" s="142">
        <v>350.72899999999998</v>
      </c>
      <c r="E15" s="842">
        <v>581.83130000000006</v>
      </c>
      <c r="F15" s="627">
        <v>1416.4111</v>
      </c>
      <c r="G15" s="576">
        <v>1316.7466999999999</v>
      </c>
      <c r="H15" s="612"/>
    </row>
    <row r="16" spans="1:8" s="613" customFormat="1" ht="13.9" customHeight="1">
      <c r="A16" s="355"/>
      <c r="B16" s="107" t="s">
        <v>675</v>
      </c>
      <c r="C16" s="156">
        <v>224.27339999999998</v>
      </c>
      <c r="D16" s="142">
        <v>395.70229999999998</v>
      </c>
      <c r="E16" s="842">
        <v>669.69130000000007</v>
      </c>
      <c r="F16" s="627">
        <v>1593.2928999999999</v>
      </c>
      <c r="G16" s="576">
        <v>1476.8526999999999</v>
      </c>
      <c r="H16" s="612"/>
    </row>
    <row r="17" spans="1:8" s="613" customFormat="1" ht="13.9" customHeight="1">
      <c r="A17" s="355"/>
      <c r="B17" s="107" t="s">
        <v>676</v>
      </c>
      <c r="C17" s="156">
        <v>245.84720000000002</v>
      </c>
      <c r="D17" s="142">
        <v>439.37630000000001</v>
      </c>
      <c r="E17" s="842">
        <v>739.93869999999993</v>
      </c>
      <c r="F17" s="627">
        <v>1762.4523999999999</v>
      </c>
      <c r="G17" s="576">
        <v>1637.4935</v>
      </c>
      <c r="H17" s="612"/>
    </row>
    <row r="18" spans="1:8" s="613" customFormat="1" ht="13.9" customHeight="1">
      <c r="A18" s="355"/>
      <c r="B18" s="107" t="s">
        <v>54</v>
      </c>
      <c r="C18" s="156">
        <v>266.64190000000002</v>
      </c>
      <c r="D18" s="142">
        <v>475.3134</v>
      </c>
      <c r="E18" s="842">
        <v>802.9624</v>
      </c>
      <c r="F18" s="627">
        <v>1906.9531000000002</v>
      </c>
      <c r="G18" s="576">
        <v>1771.7045000000001</v>
      </c>
      <c r="H18" s="612"/>
    </row>
    <row r="19" spans="1:8" ht="9" customHeight="1">
      <c r="A19" s="355"/>
      <c r="B19" s="107"/>
      <c r="C19" s="156"/>
      <c r="D19" s="142"/>
      <c r="E19" s="833"/>
      <c r="F19" s="168"/>
      <c r="G19" s="602"/>
      <c r="H19" s="593"/>
    </row>
    <row r="20" spans="1:8">
      <c r="A20" s="355">
        <v>2018</v>
      </c>
      <c r="B20" s="107" t="s">
        <v>668</v>
      </c>
      <c r="C20" s="156">
        <v>36.5062</v>
      </c>
      <c r="D20" s="142">
        <v>76.485199999999992</v>
      </c>
      <c r="E20" s="833">
        <v>124.767</v>
      </c>
      <c r="F20" s="168">
        <v>317.51299999999998</v>
      </c>
      <c r="G20" s="602">
        <v>337.06420000000003</v>
      </c>
      <c r="H20" s="593"/>
    </row>
    <row r="21" spans="1:8">
      <c r="A21" s="355"/>
      <c r="B21" s="107" t="s">
        <v>669</v>
      </c>
      <c r="C21" s="156">
        <v>61.069600000000001</v>
      </c>
      <c r="D21" s="142">
        <v>117.17089999999999</v>
      </c>
      <c r="E21" s="833">
        <v>193.2963</v>
      </c>
      <c r="F21" s="168">
        <v>496.48340000000002</v>
      </c>
      <c r="G21" s="602">
        <v>504.35470000000004</v>
      </c>
      <c r="H21" s="593"/>
    </row>
    <row r="22" spans="1:8">
      <c r="A22" s="355"/>
      <c r="B22" s="107" t="s">
        <v>670</v>
      </c>
      <c r="C22" s="156">
        <v>84.692800000000005</v>
      </c>
      <c r="D22" s="142">
        <v>158.5951</v>
      </c>
      <c r="E22" s="833">
        <v>260.19510000000002</v>
      </c>
      <c r="F22" s="168">
        <v>683.13189999999997</v>
      </c>
      <c r="G22" s="602">
        <v>671.39319999999998</v>
      </c>
      <c r="H22" s="593"/>
    </row>
    <row r="23" spans="1:8">
      <c r="A23" s="355"/>
      <c r="B23" s="107" t="s">
        <v>671</v>
      </c>
      <c r="C23" s="156">
        <v>106.4915</v>
      </c>
      <c r="D23" s="142">
        <v>194.12129999999999</v>
      </c>
      <c r="E23" s="833">
        <v>311.68849999999998</v>
      </c>
      <c r="F23" s="168">
        <v>863.39780000000007</v>
      </c>
      <c r="G23" s="602">
        <v>835.58269999999993</v>
      </c>
      <c r="H23" s="593"/>
    </row>
    <row r="24" spans="1:8">
      <c r="A24" s="355"/>
      <c r="B24" s="107" t="s">
        <v>667</v>
      </c>
      <c r="C24" s="156">
        <v>132.25790000000001</v>
      </c>
      <c r="D24" s="142">
        <v>232.03879999999998</v>
      </c>
      <c r="E24" s="833">
        <v>372.86590000000001</v>
      </c>
      <c r="F24" s="168">
        <v>1051.4719</v>
      </c>
      <c r="G24" s="602">
        <v>1006.5511</v>
      </c>
      <c r="H24" s="593"/>
    </row>
    <row r="25" spans="1:8" s="1252" customFormat="1" ht="15">
      <c r="A25" s="1248"/>
      <c r="B25" s="108" t="s">
        <v>44</v>
      </c>
      <c r="C25" s="170">
        <v>98.4</v>
      </c>
      <c r="D25" s="146">
        <v>96.2</v>
      </c>
      <c r="E25" s="883">
        <v>101.1</v>
      </c>
      <c r="F25" s="152">
        <v>116.2</v>
      </c>
      <c r="G25" s="153">
        <v>112.6</v>
      </c>
      <c r="H25" s="1251"/>
    </row>
    <row r="26" spans="1:8" ht="9" customHeight="1">
      <c r="A26" s="355"/>
      <c r="B26" s="107"/>
      <c r="C26" s="156"/>
      <c r="D26" s="142"/>
      <c r="E26" s="833"/>
      <c r="F26" s="168"/>
      <c r="G26" s="602"/>
      <c r="H26" s="593"/>
    </row>
    <row r="27" spans="1:8" ht="13.9" customHeight="1">
      <c r="A27" s="355">
        <v>2017</v>
      </c>
      <c r="B27" s="107" t="s">
        <v>73</v>
      </c>
      <c r="C27" s="156">
        <v>24.2</v>
      </c>
      <c r="D27" s="142">
        <v>36.700000000000003</v>
      </c>
      <c r="E27" s="833">
        <v>56</v>
      </c>
      <c r="F27" s="168">
        <v>155.5</v>
      </c>
      <c r="G27" s="602">
        <v>130.5</v>
      </c>
    </row>
    <row r="28" spans="1:8" ht="13.9" customHeight="1">
      <c r="A28" s="355"/>
      <c r="B28" s="107" t="s">
        <v>74</v>
      </c>
      <c r="C28" s="156">
        <v>22.7</v>
      </c>
      <c r="D28" s="142">
        <v>38.200000000000003</v>
      </c>
      <c r="E28" s="833">
        <v>57.1</v>
      </c>
      <c r="F28" s="168">
        <v>166.6</v>
      </c>
      <c r="G28" s="602">
        <v>148.30000000000001</v>
      </c>
    </row>
    <row r="29" spans="1:8" ht="13.9" customHeight="1">
      <c r="A29" s="355"/>
      <c r="B29" s="107" t="s">
        <v>75</v>
      </c>
      <c r="C29" s="156">
        <v>25</v>
      </c>
      <c r="D29" s="142">
        <v>37.5</v>
      </c>
      <c r="E29" s="833">
        <v>64</v>
      </c>
      <c r="F29" s="168">
        <v>164.1</v>
      </c>
      <c r="G29" s="602">
        <v>145.9</v>
      </c>
      <c r="H29" s="593"/>
    </row>
    <row r="30" spans="1:8" s="613" customFormat="1" ht="13.9" customHeight="1">
      <c r="A30" s="355"/>
      <c r="B30" s="107" t="s">
        <v>76</v>
      </c>
      <c r="C30" s="156">
        <v>19.6433</v>
      </c>
      <c r="D30" s="142">
        <v>37.306199999999997</v>
      </c>
      <c r="E30" s="842">
        <v>47.217599999999997</v>
      </c>
      <c r="F30" s="627">
        <v>164.01609999999999</v>
      </c>
      <c r="G30" s="576">
        <v>147.83779999999999</v>
      </c>
      <c r="H30" s="612"/>
    </row>
    <row r="31" spans="1:8" s="613" customFormat="1" ht="13.9" customHeight="1">
      <c r="A31" s="355"/>
      <c r="B31" s="107" t="s">
        <v>77</v>
      </c>
      <c r="C31" s="156">
        <v>22.243099999999998</v>
      </c>
      <c r="D31" s="142">
        <v>36.480800000000002</v>
      </c>
      <c r="E31" s="842">
        <v>72.6678</v>
      </c>
      <c r="F31" s="627">
        <v>160.6549</v>
      </c>
      <c r="G31" s="576">
        <v>155.1986</v>
      </c>
      <c r="H31" s="612"/>
    </row>
    <row r="32" spans="1:8" s="613" customFormat="1" ht="13.9" customHeight="1">
      <c r="A32" s="355"/>
      <c r="B32" s="107" t="s">
        <v>78</v>
      </c>
      <c r="C32" s="156">
        <v>21.908799999999999</v>
      </c>
      <c r="D32" s="142">
        <v>45.481099999999998</v>
      </c>
      <c r="E32" s="842">
        <v>77.231800000000007</v>
      </c>
      <c r="F32" s="627">
        <v>168.93710000000002</v>
      </c>
      <c r="G32" s="576">
        <v>152.3545</v>
      </c>
      <c r="H32" s="612"/>
    </row>
    <row r="33" spans="1:8" s="613" customFormat="1" ht="13.9" customHeight="1">
      <c r="A33" s="355"/>
      <c r="B33" s="107" t="s">
        <v>79</v>
      </c>
      <c r="C33" s="156">
        <v>27.225000000000001</v>
      </c>
      <c r="D33" s="142">
        <v>44.7258</v>
      </c>
      <c r="E33" s="842">
        <v>84.069600000000008</v>
      </c>
      <c r="F33" s="627">
        <v>173.23820000000001</v>
      </c>
      <c r="G33" s="576">
        <v>166.37100000000001</v>
      </c>
      <c r="H33" s="612"/>
    </row>
    <row r="34" spans="1:8" s="613" customFormat="1" ht="13.9" customHeight="1">
      <c r="A34" s="355"/>
      <c r="B34" s="107" t="s">
        <v>80</v>
      </c>
      <c r="C34" s="156">
        <v>21.814</v>
      </c>
      <c r="D34" s="142">
        <v>45.1768</v>
      </c>
      <c r="E34" s="842">
        <v>70.9863</v>
      </c>
      <c r="F34" s="627">
        <v>166.74039999999999</v>
      </c>
      <c r="G34" s="576">
        <v>167.16489999999999</v>
      </c>
      <c r="H34" s="612"/>
    </row>
    <row r="35" spans="1:8" s="613" customFormat="1" ht="13.9" customHeight="1">
      <c r="A35" s="355"/>
      <c r="B35" s="107" t="s">
        <v>81</v>
      </c>
      <c r="C35" s="156">
        <v>18.6204</v>
      </c>
      <c r="D35" s="142">
        <v>35.309400000000004</v>
      </c>
      <c r="E35" s="842">
        <v>60.037099999999995</v>
      </c>
      <c r="F35" s="627">
        <v>135.6249</v>
      </c>
      <c r="G35" s="576">
        <v>137.06270000000001</v>
      </c>
      <c r="H35" s="612"/>
    </row>
    <row r="36" spans="1:8" s="613" customFormat="1" ht="10.5" customHeight="1">
      <c r="A36" s="355"/>
      <c r="B36" s="107"/>
      <c r="C36" s="156"/>
      <c r="D36" s="142"/>
      <c r="E36" s="842"/>
      <c r="F36" s="627"/>
      <c r="G36" s="576"/>
      <c r="H36" s="612"/>
    </row>
    <row r="37" spans="1:8" s="613" customFormat="1" ht="13.9" customHeight="1">
      <c r="A37" s="355">
        <v>2018</v>
      </c>
      <c r="B37" s="107" t="s">
        <v>82</v>
      </c>
      <c r="C37" s="156">
        <v>19.749700000000001</v>
      </c>
      <c r="D37" s="142">
        <v>37.393599999999999</v>
      </c>
      <c r="E37" s="842">
        <v>60.229300000000002</v>
      </c>
      <c r="F37" s="627">
        <v>150.4898</v>
      </c>
      <c r="G37" s="576">
        <v>179.87620000000001</v>
      </c>
      <c r="H37" s="612"/>
    </row>
    <row r="38" spans="1:8" s="613" customFormat="1" ht="13.9" customHeight="1">
      <c r="A38" s="355"/>
      <c r="B38" s="107" t="s">
        <v>83</v>
      </c>
      <c r="C38" s="156">
        <v>19.642400000000002</v>
      </c>
      <c r="D38" s="142">
        <v>39.759</v>
      </c>
      <c r="E38" s="842">
        <v>62.309699999999999</v>
      </c>
      <c r="F38" s="627">
        <v>159.63249999999999</v>
      </c>
      <c r="G38" s="576">
        <v>158.20179999999999</v>
      </c>
      <c r="H38" s="612"/>
    </row>
    <row r="39" spans="1:8" s="613" customFormat="1" ht="13.9" customHeight="1">
      <c r="A39" s="355"/>
      <c r="B39" s="107" t="s">
        <v>72</v>
      </c>
      <c r="C39" s="156">
        <v>24.622900000000001</v>
      </c>
      <c r="D39" s="142">
        <v>40.860399999999998</v>
      </c>
      <c r="E39" s="842">
        <v>68.188999999999993</v>
      </c>
      <c r="F39" s="627">
        <v>178.9195</v>
      </c>
      <c r="G39" s="576">
        <v>168.70740000000001</v>
      </c>
      <c r="H39" s="612"/>
    </row>
    <row r="40" spans="1:8" s="613" customFormat="1" ht="13.9" customHeight="1">
      <c r="A40" s="355"/>
      <c r="B40" s="107" t="s">
        <v>73</v>
      </c>
      <c r="C40" s="156">
        <v>23.4756</v>
      </c>
      <c r="D40" s="142">
        <v>40.453900000000004</v>
      </c>
      <c r="E40" s="842">
        <v>66.393500000000003</v>
      </c>
      <c r="F40" s="627">
        <v>185.4109</v>
      </c>
      <c r="G40" s="576">
        <v>167.14510000000001</v>
      </c>
      <c r="H40" s="612"/>
    </row>
    <row r="41" spans="1:8" s="613" customFormat="1" ht="13.9" customHeight="1">
      <c r="A41" s="355"/>
      <c r="B41" s="107" t="s">
        <v>74</v>
      </c>
      <c r="C41" s="156">
        <v>22.035599999999999</v>
      </c>
      <c r="D41" s="142">
        <v>36.246499999999997</v>
      </c>
      <c r="E41" s="842">
        <v>52.17</v>
      </c>
      <c r="F41" s="627">
        <v>180.94420000000002</v>
      </c>
      <c r="G41" s="576">
        <v>164.64670000000001</v>
      </c>
      <c r="H41" s="612"/>
    </row>
    <row r="42" spans="1:8" s="613" customFormat="1" ht="13.9" customHeight="1">
      <c r="A42" s="355"/>
      <c r="B42" s="107" t="s">
        <v>75</v>
      </c>
      <c r="C42" s="156">
        <v>25.789000000000001</v>
      </c>
      <c r="D42" s="142">
        <v>35.364800000000002</v>
      </c>
      <c r="E42" s="842">
        <v>60.283900000000003</v>
      </c>
      <c r="F42" s="627">
        <v>188.3844</v>
      </c>
      <c r="G42" s="576">
        <v>172.09399999999999</v>
      </c>
      <c r="H42" s="612"/>
    </row>
    <row r="43" spans="1:8" ht="13.9" customHeight="1">
      <c r="A43" s="355"/>
      <c r="B43" s="108" t="s">
        <v>44</v>
      </c>
      <c r="C43" s="170">
        <v>101.2</v>
      </c>
      <c r="D43" s="170">
        <v>91.2</v>
      </c>
      <c r="E43" s="170">
        <v>93.4</v>
      </c>
      <c r="F43" s="170">
        <v>115.9</v>
      </c>
      <c r="G43" s="171">
        <v>113</v>
      </c>
      <c r="H43" s="593"/>
    </row>
    <row r="44" spans="1:8" s="1143" customFormat="1" ht="13.9" customHeight="1">
      <c r="A44" s="1139"/>
      <c r="B44" s="282" t="s">
        <v>45</v>
      </c>
      <c r="C44" s="283">
        <v>115.7</v>
      </c>
      <c r="D44" s="283">
        <v>96.2</v>
      </c>
      <c r="E44" s="283">
        <v>115</v>
      </c>
      <c r="F44" s="283">
        <v>102.1</v>
      </c>
      <c r="G44" s="284">
        <v>106.7</v>
      </c>
      <c r="H44" s="1142"/>
    </row>
    <row r="45" spans="1:8">
      <c r="A45" s="2048" t="s">
        <v>831</v>
      </c>
      <c r="B45" s="2048"/>
      <c r="C45" s="2048"/>
      <c r="D45" s="2048"/>
      <c r="E45" s="2048"/>
      <c r="F45" s="2048"/>
      <c r="G45" s="2048"/>
    </row>
    <row r="46" spans="1:8">
      <c r="A46" s="2049" t="s">
        <v>654</v>
      </c>
      <c r="B46" s="2049"/>
      <c r="C46" s="2049"/>
      <c r="D46" s="2049"/>
      <c r="E46" s="2049"/>
      <c r="F46" s="2049"/>
      <c r="G46" s="2049"/>
    </row>
    <row r="47" spans="1:8" s="1421" customFormat="1">
      <c r="A47" s="2047" t="s">
        <v>832</v>
      </c>
      <c r="B47" s="2047"/>
      <c r="C47" s="2047"/>
      <c r="D47" s="2047"/>
      <c r="E47" s="2047"/>
      <c r="F47" s="2047"/>
      <c r="G47" s="2047"/>
    </row>
    <row r="48" spans="1:8" s="1421" customFormat="1">
      <c r="A48" s="2047" t="s">
        <v>683</v>
      </c>
      <c r="B48" s="2047"/>
      <c r="C48" s="2047"/>
      <c r="D48" s="2047"/>
      <c r="E48" s="2047"/>
      <c r="F48" s="2047"/>
      <c r="G48" s="2047"/>
    </row>
  </sheetData>
  <mergeCells count="11">
    <mergeCell ref="A48:G48"/>
    <mergeCell ref="C5:G5"/>
    <mergeCell ref="F1:G1"/>
    <mergeCell ref="F2:G2"/>
    <mergeCell ref="A46:G46"/>
    <mergeCell ref="A3:B5"/>
    <mergeCell ref="C3:G3"/>
    <mergeCell ref="A1:D1"/>
    <mergeCell ref="A2:D2"/>
    <mergeCell ref="A45:G45"/>
    <mergeCell ref="A47:G47"/>
  </mergeCells>
  <phoneticPr fontId="0" type="noConversion"/>
  <hyperlinks>
    <hyperlink ref="F1:G1" location="'Spis tablic     List of tables'!A51" display="Powrót do spisu tablic"/>
    <hyperlink ref="F2:G2" location="'Spis tablic     List of tables'!A54"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workbookViewId="0">
      <pane xSplit="2" ySplit="5" topLeftCell="C6" activePane="bottomRight" state="frozen"/>
      <selection pane="topRight" activeCell="C1" sqref="C1"/>
      <selection pane="bottomLeft" activeCell="A6" sqref="A6"/>
      <selection pane="bottomRight" activeCell="A47" sqref="A47:XFD48"/>
    </sheetView>
  </sheetViews>
  <sheetFormatPr defaultRowHeight="14.25"/>
  <cols>
    <col min="1" max="1" width="8.625" customWidth="1"/>
    <col min="2" max="2" width="14.625" customWidth="1"/>
    <col min="3" max="7" width="12.625" customWidth="1"/>
  </cols>
  <sheetData>
    <row r="1" spans="1:8">
      <c r="A1" s="1961" t="s">
        <v>690</v>
      </c>
      <c r="B1" s="1961"/>
      <c r="C1" s="1961"/>
      <c r="D1" s="1961"/>
      <c r="E1" s="1961"/>
      <c r="F1" s="1694" t="s">
        <v>32</v>
      </c>
      <c r="G1" s="2064"/>
    </row>
    <row r="2" spans="1:8" s="1339" customFormat="1">
      <c r="A2" s="2063" t="s">
        <v>1516</v>
      </c>
      <c r="B2" s="2063"/>
      <c r="C2" s="2063"/>
      <c r="D2" s="2063"/>
      <c r="E2" s="2063"/>
      <c r="F2" s="2065" t="s">
        <v>298</v>
      </c>
      <c r="G2" s="2066"/>
    </row>
    <row r="3" spans="1:8" ht="15" customHeight="1">
      <c r="A3" s="1720" t="s">
        <v>1524</v>
      </c>
      <c r="B3" s="1720"/>
      <c r="C3" s="1732"/>
      <c r="D3" s="1732"/>
      <c r="E3" s="1732"/>
      <c r="F3" s="1732"/>
      <c r="G3" s="1732"/>
    </row>
    <row r="4" spans="1:8" ht="177" customHeight="1">
      <c r="A4" s="1722"/>
      <c r="B4" s="1723"/>
      <c r="C4" s="426" t="s">
        <v>1525</v>
      </c>
      <c r="D4" s="38" t="s">
        <v>1526</v>
      </c>
      <c r="E4" s="38" t="s">
        <v>1527</v>
      </c>
      <c r="F4" s="38" t="s">
        <v>1528</v>
      </c>
      <c r="G4" s="37" t="s">
        <v>1529</v>
      </c>
    </row>
    <row r="5" spans="1:8">
      <c r="A5" s="1724"/>
      <c r="B5" s="1725"/>
      <c r="C5" s="1715" t="s">
        <v>1530</v>
      </c>
      <c r="D5" s="1715"/>
      <c r="E5" s="1715"/>
      <c r="F5" s="1715"/>
      <c r="G5" s="1715"/>
    </row>
    <row r="6" spans="1:8" s="487" customFormat="1" ht="13.9" customHeight="1">
      <c r="A6" s="355">
        <v>2016</v>
      </c>
      <c r="B6" s="107" t="s">
        <v>54</v>
      </c>
      <c r="C6" s="142">
        <v>4230.3999999999996</v>
      </c>
      <c r="D6" s="142">
        <v>3117.6</v>
      </c>
      <c r="E6" s="142">
        <v>4142.6000000000004</v>
      </c>
      <c r="F6" s="142">
        <v>7910.3</v>
      </c>
      <c r="G6" s="143">
        <v>1631.5</v>
      </c>
    </row>
    <row r="7" spans="1:8" s="652" customFormat="1" ht="13.9" customHeight="1">
      <c r="A7" s="355">
        <v>2017</v>
      </c>
      <c r="B7" s="107" t="s">
        <v>54</v>
      </c>
      <c r="C7" s="142">
        <v>4691.7070999999996</v>
      </c>
      <c r="D7" s="142">
        <v>3522.2417999999998</v>
      </c>
      <c r="E7" s="142">
        <v>4594.9094000000005</v>
      </c>
      <c r="F7" s="142">
        <v>9590.3179999999993</v>
      </c>
      <c r="G7" s="143">
        <v>1899.4423000000002</v>
      </c>
    </row>
    <row r="8" spans="1:8" ht="13.9" customHeight="1">
      <c r="A8" s="355"/>
      <c r="B8" s="108" t="s">
        <v>44</v>
      </c>
      <c r="C8" s="146">
        <v>108.4</v>
      </c>
      <c r="D8" s="146">
        <v>113.4</v>
      </c>
      <c r="E8" s="146">
        <v>99.6</v>
      </c>
      <c r="F8" s="170">
        <v>121.7</v>
      </c>
      <c r="G8" s="171">
        <v>120.6</v>
      </c>
    </row>
    <row r="9" spans="1:8" ht="4.9000000000000004" customHeight="1">
      <c r="A9" s="355"/>
      <c r="B9" s="108"/>
      <c r="C9" s="146"/>
      <c r="D9" s="146"/>
      <c r="E9" s="146"/>
      <c r="F9" s="170"/>
      <c r="G9" s="171"/>
    </row>
    <row r="10" spans="1:8" s="571" customFormat="1" ht="13.9" customHeight="1">
      <c r="A10" s="355">
        <v>2017</v>
      </c>
      <c r="B10" s="107" t="s">
        <v>670</v>
      </c>
      <c r="C10" s="142">
        <v>1475.8</v>
      </c>
      <c r="D10" s="142">
        <v>1038.4000000000001</v>
      </c>
      <c r="E10" s="142">
        <v>1472.2</v>
      </c>
      <c r="F10" s="142">
        <v>2991.7</v>
      </c>
      <c r="G10" s="157">
        <v>581.79999999999995</v>
      </c>
    </row>
    <row r="11" spans="1:8" s="571" customFormat="1" ht="13.9" customHeight="1">
      <c r="A11" s="355"/>
      <c r="B11" s="107" t="s">
        <v>671</v>
      </c>
      <c r="C11" s="142">
        <v>1882.3</v>
      </c>
      <c r="D11" s="142">
        <v>1358.3</v>
      </c>
      <c r="E11" s="142">
        <v>1872.9</v>
      </c>
      <c r="F11" s="142">
        <v>3813.9</v>
      </c>
      <c r="G11" s="157">
        <v>725.8</v>
      </c>
      <c r="H11" s="20"/>
    </row>
    <row r="12" spans="1:8" s="571" customFormat="1" ht="13.9" customHeight="1">
      <c r="A12" s="355"/>
      <c r="B12" s="107" t="s">
        <v>667</v>
      </c>
      <c r="C12" s="142">
        <v>2299.6</v>
      </c>
      <c r="D12" s="142">
        <v>1685.2</v>
      </c>
      <c r="E12" s="142">
        <v>2277.9</v>
      </c>
      <c r="F12" s="142">
        <v>4643.7</v>
      </c>
      <c r="G12" s="157">
        <v>888.8</v>
      </c>
      <c r="H12" s="20"/>
    </row>
    <row r="13" spans="1:8" s="587" customFormat="1" ht="13.9" customHeight="1">
      <c r="A13" s="355"/>
      <c r="B13" s="107" t="s">
        <v>672</v>
      </c>
      <c r="C13" s="142">
        <v>2698.9197999999997</v>
      </c>
      <c r="D13" s="142">
        <v>2022.3096</v>
      </c>
      <c r="E13" s="142">
        <v>2671.1039999999998</v>
      </c>
      <c r="F13" s="142">
        <v>5496.2637000000004</v>
      </c>
      <c r="G13" s="143">
        <v>1053.5124000000001</v>
      </c>
      <c r="H13" s="614"/>
    </row>
    <row r="14" spans="1:8" s="587" customFormat="1" ht="13.9" customHeight="1">
      <c r="A14" s="355"/>
      <c r="B14" s="107" t="s">
        <v>673</v>
      </c>
      <c r="C14" s="142">
        <v>3085.9336000000003</v>
      </c>
      <c r="D14" s="142">
        <v>2327.0447999999997</v>
      </c>
      <c r="E14" s="142">
        <v>3044.4257000000002</v>
      </c>
      <c r="F14" s="142">
        <v>6490.7611999999999</v>
      </c>
      <c r="G14" s="143">
        <v>1209.8086000000001</v>
      </c>
      <c r="H14" s="614"/>
    </row>
    <row r="15" spans="1:8" s="587" customFormat="1" ht="13.9" customHeight="1">
      <c r="A15" s="355"/>
      <c r="B15" s="107" t="s">
        <v>674</v>
      </c>
      <c r="C15" s="142">
        <v>3525.6381000000001</v>
      </c>
      <c r="D15" s="142">
        <v>2639.2007999999996</v>
      </c>
      <c r="E15" s="142">
        <v>3455.6167</v>
      </c>
      <c r="F15" s="142">
        <v>7249.8879999999999</v>
      </c>
      <c r="G15" s="143">
        <v>1403.8916999999999</v>
      </c>
      <c r="H15" s="614"/>
    </row>
    <row r="16" spans="1:8" s="587" customFormat="1" ht="13.9" customHeight="1">
      <c r="A16" s="355"/>
      <c r="B16" s="107" t="s">
        <v>675</v>
      </c>
      <c r="C16" s="142">
        <v>3944.1815000000001</v>
      </c>
      <c r="D16" s="142">
        <v>2965.8519999999999</v>
      </c>
      <c r="E16" s="142">
        <v>3873.9122000000002</v>
      </c>
      <c r="F16" s="142">
        <v>8118.0373</v>
      </c>
      <c r="G16" s="143">
        <v>1595.7898</v>
      </c>
      <c r="H16" s="614"/>
    </row>
    <row r="17" spans="1:8" s="587" customFormat="1" ht="13.9" customHeight="1">
      <c r="A17" s="355"/>
      <c r="B17" s="107" t="s">
        <v>676</v>
      </c>
      <c r="C17" s="142">
        <v>4366.66</v>
      </c>
      <c r="D17" s="142">
        <v>3267.7471</v>
      </c>
      <c r="E17" s="142">
        <v>4267.9790999999996</v>
      </c>
      <c r="F17" s="142">
        <v>8916.7684000000008</v>
      </c>
      <c r="G17" s="143">
        <v>1758.7592999999999</v>
      </c>
      <c r="H17" s="614"/>
    </row>
    <row r="18" spans="1:8" s="587" customFormat="1" ht="13.9" customHeight="1">
      <c r="A18" s="355"/>
      <c r="B18" s="107" t="s">
        <v>54</v>
      </c>
      <c r="C18" s="142">
        <v>4691.7070999999996</v>
      </c>
      <c r="D18" s="142">
        <v>3522.2417999999998</v>
      </c>
      <c r="E18" s="142">
        <v>4594.9094000000005</v>
      </c>
      <c r="F18" s="142">
        <v>9590.3179999999993</v>
      </c>
      <c r="G18" s="143">
        <v>1899.4423000000002</v>
      </c>
      <c r="H18" s="614"/>
    </row>
    <row r="19" spans="1:8" s="652" customFormat="1" ht="9" customHeight="1">
      <c r="A19" s="355"/>
      <c r="B19" s="108"/>
      <c r="C19" s="146"/>
      <c r="D19" s="146"/>
      <c r="E19" s="146"/>
      <c r="F19" s="146"/>
      <c r="G19" s="147"/>
      <c r="H19" s="20"/>
    </row>
    <row r="20" spans="1:8" s="29" customFormat="1" ht="13.9" customHeight="1">
      <c r="A20" s="355">
        <v>2018</v>
      </c>
      <c r="B20" s="107" t="s">
        <v>668</v>
      </c>
      <c r="C20" s="142">
        <v>817.56669999999997</v>
      </c>
      <c r="D20" s="142">
        <v>575.4366</v>
      </c>
      <c r="E20" s="142">
        <v>759.8676999999999</v>
      </c>
      <c r="F20" s="142">
        <v>1363.741</v>
      </c>
      <c r="G20" s="143">
        <v>290.80200000000002</v>
      </c>
      <c r="H20" s="616"/>
    </row>
    <row r="21" spans="1:8" s="29" customFormat="1" ht="13.9" customHeight="1">
      <c r="A21" s="355"/>
      <c r="B21" s="107" t="s">
        <v>669</v>
      </c>
      <c r="C21" s="142">
        <v>1290.8881999999999</v>
      </c>
      <c r="D21" s="142">
        <v>887.20540000000005</v>
      </c>
      <c r="E21" s="142">
        <v>1186.8222000000001</v>
      </c>
      <c r="F21" s="142">
        <v>2133.1781000000001</v>
      </c>
      <c r="G21" s="143">
        <v>466.173</v>
      </c>
      <c r="H21" s="616"/>
    </row>
    <row r="22" spans="1:8" s="29" customFormat="1" ht="13.9" customHeight="1">
      <c r="A22" s="355"/>
      <c r="B22" s="107" t="s">
        <v>670</v>
      </c>
      <c r="C22" s="142">
        <v>1749.1929</v>
      </c>
      <c r="D22" s="142">
        <v>1233.0625</v>
      </c>
      <c r="E22" s="142">
        <v>1567.2275</v>
      </c>
      <c r="F22" s="142">
        <v>3135.4582999999998</v>
      </c>
      <c r="G22" s="143">
        <v>644.98940000000005</v>
      </c>
      <c r="H22" s="616"/>
    </row>
    <row r="23" spans="1:8" s="29" customFormat="1" ht="13.9" customHeight="1">
      <c r="A23" s="355"/>
      <c r="B23" s="107" t="s">
        <v>671</v>
      </c>
      <c r="C23" s="142">
        <v>2219.5931</v>
      </c>
      <c r="D23" s="142">
        <v>1587.1784</v>
      </c>
      <c r="E23" s="142">
        <v>1969.6592000000001</v>
      </c>
      <c r="F23" s="142">
        <v>4027.5765999999999</v>
      </c>
      <c r="G23" s="143">
        <v>802.73340000000007</v>
      </c>
      <c r="H23" s="616"/>
    </row>
    <row r="24" spans="1:8" s="29" customFormat="1" ht="13.9" customHeight="1">
      <c r="A24" s="355"/>
      <c r="B24" s="107" t="s">
        <v>667</v>
      </c>
      <c r="C24" s="142">
        <v>2698.1695</v>
      </c>
      <c r="D24" s="142">
        <v>1952.671</v>
      </c>
      <c r="E24" s="142">
        <v>2402.5810000000001</v>
      </c>
      <c r="F24" s="142">
        <v>5026.6954999999998</v>
      </c>
      <c r="G24" s="143">
        <v>984.20190000000002</v>
      </c>
      <c r="H24" s="616"/>
    </row>
    <row r="25" spans="1:8" s="1509" customFormat="1" ht="16.5" customHeight="1">
      <c r="A25" s="1248"/>
      <c r="B25" s="108" t="s">
        <v>44</v>
      </c>
      <c r="C25" s="146">
        <v>107.3</v>
      </c>
      <c r="D25" s="146">
        <v>111.1</v>
      </c>
      <c r="E25" s="146">
        <v>98.7</v>
      </c>
      <c r="F25" s="170">
        <v>107.8</v>
      </c>
      <c r="G25" s="171">
        <v>121.1</v>
      </c>
      <c r="H25" s="1526"/>
    </row>
    <row r="26" spans="1:8" s="487" customFormat="1" ht="9.75" customHeight="1">
      <c r="A26" s="355"/>
      <c r="B26" s="107"/>
      <c r="C26" s="142"/>
      <c r="D26" s="142"/>
      <c r="E26" s="142"/>
      <c r="F26" s="156"/>
      <c r="G26" s="157"/>
    </row>
    <row r="27" spans="1:8" s="571" customFormat="1" ht="13.9" customHeight="1">
      <c r="A27" s="355">
        <v>2017</v>
      </c>
      <c r="B27" s="107" t="s">
        <v>73</v>
      </c>
      <c r="C27" s="142">
        <v>375.9</v>
      </c>
      <c r="D27" s="142">
        <v>279.7</v>
      </c>
      <c r="E27" s="142">
        <v>348.8</v>
      </c>
      <c r="F27" s="142">
        <v>1054.7</v>
      </c>
      <c r="G27" s="157">
        <v>135.9</v>
      </c>
    </row>
    <row r="28" spans="1:8" s="571" customFormat="1" ht="13.9" customHeight="1">
      <c r="A28" s="355"/>
      <c r="B28" s="107" t="s">
        <v>74</v>
      </c>
      <c r="C28" s="142">
        <v>399.7</v>
      </c>
      <c r="D28" s="142">
        <v>319.60000000000002</v>
      </c>
      <c r="E28" s="142">
        <v>377</v>
      </c>
      <c r="F28" s="156">
        <v>828.5</v>
      </c>
      <c r="G28" s="157">
        <v>143.5</v>
      </c>
    </row>
    <row r="29" spans="1:8" s="571" customFormat="1" ht="13.9" customHeight="1">
      <c r="A29" s="355"/>
      <c r="B29" s="107" t="s">
        <v>75</v>
      </c>
      <c r="C29" s="142">
        <v>417.9</v>
      </c>
      <c r="D29" s="142">
        <v>329.2</v>
      </c>
      <c r="E29" s="142">
        <v>389.5</v>
      </c>
      <c r="F29" s="156">
        <v>872.9</v>
      </c>
      <c r="G29" s="157">
        <v>164.5</v>
      </c>
    </row>
    <row r="30" spans="1:8" s="587" customFormat="1" ht="13.9" customHeight="1">
      <c r="A30" s="355"/>
      <c r="B30" s="107" t="s">
        <v>76</v>
      </c>
      <c r="C30" s="142">
        <v>400.20190000000002</v>
      </c>
      <c r="D30" s="142">
        <v>338.07069999999999</v>
      </c>
      <c r="E30" s="142">
        <v>388.90350000000001</v>
      </c>
      <c r="F30" s="156">
        <v>796.24659999999994</v>
      </c>
      <c r="G30" s="157">
        <v>164.74020000000002</v>
      </c>
    </row>
    <row r="31" spans="1:8" s="587" customFormat="1" ht="13.9" customHeight="1">
      <c r="A31" s="355"/>
      <c r="B31" s="107" t="s">
        <v>77</v>
      </c>
      <c r="C31" s="142">
        <v>385.0795</v>
      </c>
      <c r="D31" s="142">
        <v>302.94850000000002</v>
      </c>
      <c r="E31" s="142">
        <v>367.88870000000003</v>
      </c>
      <c r="F31" s="142">
        <v>1004.3312</v>
      </c>
      <c r="G31" s="157">
        <v>156.71940000000001</v>
      </c>
    </row>
    <row r="32" spans="1:8" s="587" customFormat="1" ht="13.9" customHeight="1">
      <c r="A32" s="355"/>
      <c r="B32" s="107" t="s">
        <v>78</v>
      </c>
      <c r="C32" s="142">
        <v>446.7937</v>
      </c>
      <c r="D32" s="142">
        <v>314.67540000000002</v>
      </c>
      <c r="E32" s="142">
        <v>402.3168</v>
      </c>
      <c r="F32" s="156">
        <v>770.54019999999991</v>
      </c>
      <c r="G32" s="157">
        <v>194.88979999999998</v>
      </c>
    </row>
    <row r="33" spans="1:8" s="587" customFormat="1" ht="13.9" customHeight="1">
      <c r="A33" s="355"/>
      <c r="B33" s="107" t="s">
        <v>79</v>
      </c>
      <c r="C33" s="142">
        <v>461.03040000000004</v>
      </c>
      <c r="D33" s="142">
        <v>322.97309999999999</v>
      </c>
      <c r="E33" s="142">
        <v>410.77909999999997</v>
      </c>
      <c r="F33" s="156">
        <v>805.78620000000001</v>
      </c>
      <c r="G33" s="157">
        <v>190.1431</v>
      </c>
    </row>
    <row r="34" spans="1:8" s="587" customFormat="1" ht="13.9" customHeight="1">
      <c r="A34" s="355"/>
      <c r="B34" s="107" t="s">
        <v>80</v>
      </c>
      <c r="C34" s="142">
        <v>428.46040000000005</v>
      </c>
      <c r="D34" s="142">
        <v>298.67869999999999</v>
      </c>
      <c r="E34" s="142">
        <v>384.87090000000001</v>
      </c>
      <c r="F34" s="156">
        <v>798.47019999999998</v>
      </c>
      <c r="G34" s="157">
        <v>164.34470000000002</v>
      </c>
    </row>
    <row r="35" spans="1:8" s="587" customFormat="1" ht="13.9" customHeight="1">
      <c r="A35" s="355"/>
      <c r="B35" s="107" t="s">
        <v>81</v>
      </c>
      <c r="C35" s="142">
        <v>325.06599999999997</v>
      </c>
      <c r="D35" s="142">
        <v>248.07570000000001</v>
      </c>
      <c r="E35" s="142">
        <v>325.2398</v>
      </c>
      <c r="F35" s="156">
        <v>659.83219999999994</v>
      </c>
      <c r="G35" s="157">
        <v>138.6884</v>
      </c>
    </row>
    <row r="36" spans="1:8" s="587" customFormat="1" ht="10.5" customHeight="1">
      <c r="A36" s="355"/>
      <c r="B36" s="107"/>
      <c r="C36" s="142"/>
      <c r="D36" s="142"/>
      <c r="E36" s="142"/>
      <c r="F36" s="156"/>
      <c r="G36" s="157"/>
    </row>
    <row r="37" spans="1:8" s="587" customFormat="1" ht="13.9" customHeight="1">
      <c r="A37" s="355">
        <v>2018</v>
      </c>
      <c r="B37" s="107" t="s">
        <v>82</v>
      </c>
      <c r="C37" s="142">
        <v>398.83240000000001</v>
      </c>
      <c r="D37" s="142">
        <v>273.79520000000002</v>
      </c>
      <c r="E37" s="142">
        <v>357.93759999999997</v>
      </c>
      <c r="F37" s="156">
        <v>692.94929999999999</v>
      </c>
      <c r="G37" s="157">
        <v>151.15729999999999</v>
      </c>
    </row>
    <row r="38" spans="1:8" s="587" customFormat="1" ht="13.9" customHeight="1">
      <c r="A38" s="355"/>
      <c r="B38" s="107" t="s">
        <v>83</v>
      </c>
      <c r="C38" s="142">
        <v>407.08340000000004</v>
      </c>
      <c r="D38" s="142">
        <v>300.24609999999996</v>
      </c>
      <c r="E38" s="142">
        <v>401.87359999999995</v>
      </c>
      <c r="F38" s="156">
        <v>670.46930000000009</v>
      </c>
      <c r="G38" s="157">
        <v>141.99639999999999</v>
      </c>
    </row>
    <row r="39" spans="1:8" s="587" customFormat="1" ht="13.9" customHeight="1">
      <c r="A39" s="355"/>
      <c r="B39" s="107" t="s">
        <v>72</v>
      </c>
      <c r="C39" s="142">
        <v>472.15570000000002</v>
      </c>
      <c r="D39" s="142">
        <v>313.33109999999999</v>
      </c>
      <c r="E39" s="142">
        <v>426.90699999999998</v>
      </c>
      <c r="F39" s="156">
        <v>766.39840000000004</v>
      </c>
      <c r="G39" s="157">
        <v>171.95579999999998</v>
      </c>
    </row>
    <row r="40" spans="1:8" s="587" customFormat="1" ht="13.9" customHeight="1">
      <c r="A40" s="355"/>
      <c r="B40" s="107" t="s">
        <v>73</v>
      </c>
      <c r="C40" s="142">
        <v>458.25940000000003</v>
      </c>
      <c r="D40" s="142">
        <v>346.36770000000001</v>
      </c>
      <c r="E40" s="142">
        <v>375.86940000000004</v>
      </c>
      <c r="F40" s="156">
        <v>983.2414</v>
      </c>
      <c r="G40" s="157">
        <v>174.93679999999998</v>
      </c>
    </row>
    <row r="41" spans="1:8" s="587" customFormat="1" ht="13.9" customHeight="1">
      <c r="A41" s="355"/>
      <c r="B41" s="107" t="s">
        <v>74</v>
      </c>
      <c r="C41" s="142">
        <v>468.50959999999998</v>
      </c>
      <c r="D41" s="142">
        <v>353.97359999999998</v>
      </c>
      <c r="E41" s="142">
        <v>394.81270000000001</v>
      </c>
      <c r="F41" s="156">
        <v>890.89959999999996</v>
      </c>
      <c r="G41" s="157">
        <v>159.30689999999998</v>
      </c>
    </row>
    <row r="42" spans="1:8" s="587" customFormat="1" ht="13.9" customHeight="1">
      <c r="A42" s="355"/>
      <c r="B42" s="107" t="s">
        <v>75</v>
      </c>
      <c r="C42" s="142">
        <v>487.12240000000003</v>
      </c>
      <c r="D42" s="142">
        <v>384.11740000000003</v>
      </c>
      <c r="E42" s="142">
        <v>427.36040000000003</v>
      </c>
      <c r="F42" s="156">
        <v>997.48480000000006</v>
      </c>
      <c r="G42" s="157">
        <v>181.73849999999999</v>
      </c>
    </row>
    <row r="43" spans="1:8" ht="13.9" customHeight="1">
      <c r="A43" s="355"/>
      <c r="B43" s="108" t="s">
        <v>44</v>
      </c>
      <c r="C43" s="146">
        <v>102.8</v>
      </c>
      <c r="D43" s="146">
        <v>108.3</v>
      </c>
      <c r="E43" s="146">
        <v>96.5</v>
      </c>
      <c r="F43" s="146">
        <v>109.2</v>
      </c>
      <c r="G43" s="147">
        <v>119.1</v>
      </c>
      <c r="H43" s="20"/>
    </row>
    <row r="44" spans="1:8" s="1121" customFormat="1" ht="13.9" customHeight="1">
      <c r="A44" s="1139"/>
      <c r="B44" s="282" t="s">
        <v>45</v>
      </c>
      <c r="C44" s="243">
        <v>102.5</v>
      </c>
      <c r="D44" s="243">
        <v>107.2</v>
      </c>
      <c r="E44" s="243">
        <v>106.3</v>
      </c>
      <c r="F44" s="243">
        <v>110.8</v>
      </c>
      <c r="G44" s="279">
        <v>113.9</v>
      </c>
      <c r="H44" s="1144"/>
    </row>
    <row r="45" spans="1:8" ht="12.95" customHeight="1">
      <c r="A45" s="2048" t="s">
        <v>831</v>
      </c>
      <c r="B45" s="2048"/>
      <c r="C45" s="2048"/>
      <c r="D45" s="2048"/>
      <c r="E45" s="2048"/>
      <c r="F45" s="2048"/>
      <c r="G45" s="2048"/>
    </row>
    <row r="46" spans="1:8" ht="12.95" customHeight="1">
      <c r="A46" s="2049" t="s">
        <v>654</v>
      </c>
      <c r="B46" s="2049"/>
      <c r="C46" s="2049"/>
      <c r="D46" s="2049"/>
      <c r="E46" s="2049"/>
      <c r="F46" s="2049"/>
      <c r="G46" s="2049"/>
    </row>
    <row r="47" spans="1:8" s="1339" customFormat="1" ht="12.95" customHeight="1">
      <c r="A47" s="2047" t="s">
        <v>832</v>
      </c>
      <c r="B47" s="2047"/>
      <c r="C47" s="2047"/>
      <c r="D47" s="2047"/>
      <c r="E47" s="2047"/>
      <c r="F47" s="2047"/>
      <c r="G47" s="2047"/>
    </row>
    <row r="48" spans="1:8" s="1339" customFormat="1" ht="12.95" customHeight="1">
      <c r="A48" s="2047" t="s">
        <v>684</v>
      </c>
      <c r="B48" s="2047"/>
      <c r="C48" s="2047"/>
      <c r="D48" s="2047"/>
      <c r="E48" s="2047"/>
      <c r="F48" s="2047"/>
      <c r="G48" s="2047"/>
    </row>
    <row r="49" s="1339" customFormat="1"/>
  </sheetData>
  <mergeCells count="11">
    <mergeCell ref="F1:G1"/>
    <mergeCell ref="F2:G2"/>
    <mergeCell ref="A46:G46"/>
    <mergeCell ref="A1:E1"/>
    <mergeCell ref="A2:E2"/>
    <mergeCell ref="A48:G48"/>
    <mergeCell ref="C5:G5"/>
    <mergeCell ref="A3:B5"/>
    <mergeCell ref="A45:G45"/>
    <mergeCell ref="C3:G3"/>
    <mergeCell ref="A47:G47"/>
  </mergeCells>
  <phoneticPr fontId="0" type="noConversion"/>
  <hyperlinks>
    <hyperlink ref="F1" location="'Spis tablic     List of tables'!A52" display="Powrót do spisu tablic"/>
    <hyperlink ref="F2" location="'Spis tablic     List of tables'!A52" display="Return to list tables"/>
    <hyperlink ref="F1:G1" location="'Spis tablic     List of tables'!A52" display="Powrót do spisu tablic"/>
    <hyperlink ref="F2:G2" location="'Spis tablic     List of tables'!A55"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workbookViewId="0">
      <pane xSplit="2" ySplit="5" topLeftCell="C6" activePane="bottomRight" state="frozen"/>
      <selection pane="topRight" activeCell="C1" sqref="C1"/>
      <selection pane="bottomLeft" activeCell="A6" sqref="A6"/>
      <selection pane="bottomRight" activeCell="A47" sqref="A47:XFD47"/>
    </sheetView>
  </sheetViews>
  <sheetFormatPr defaultRowHeight="14.25"/>
  <cols>
    <col min="1" max="1" width="8.625" customWidth="1"/>
    <col min="2" max="2" width="14.625" customWidth="1"/>
    <col min="3" max="5" width="12.75" customWidth="1"/>
    <col min="6" max="6" width="12.75" style="487" customWidth="1"/>
    <col min="7" max="7" width="12.75" customWidth="1"/>
  </cols>
  <sheetData>
    <row r="1" spans="1:7">
      <c r="A1" s="1961" t="s">
        <v>691</v>
      </c>
      <c r="B1" s="1961"/>
      <c r="C1" s="1961"/>
      <c r="D1" s="1961"/>
      <c r="E1" s="1961"/>
      <c r="F1" s="559" t="s">
        <v>32</v>
      </c>
      <c r="G1" s="557"/>
    </row>
    <row r="2" spans="1:7" s="1339" customFormat="1">
      <c r="A2" s="2063" t="s">
        <v>1516</v>
      </c>
      <c r="B2" s="2063"/>
      <c r="C2" s="2063"/>
      <c r="D2" s="2063"/>
      <c r="E2" s="2063"/>
      <c r="F2" s="1598" t="s">
        <v>298</v>
      </c>
      <c r="G2" s="1342"/>
    </row>
    <row r="3" spans="1:7" ht="15" customHeight="1">
      <c r="A3" s="1720" t="s">
        <v>1531</v>
      </c>
      <c r="B3" s="1720"/>
      <c r="C3" s="181"/>
      <c r="D3" s="181"/>
      <c r="E3" s="181"/>
      <c r="F3" s="1633" t="s">
        <v>1535</v>
      </c>
      <c r="G3" s="1621" t="s">
        <v>1536</v>
      </c>
    </row>
    <row r="4" spans="1:7" ht="177" customHeight="1">
      <c r="A4" s="1722"/>
      <c r="B4" s="1723"/>
      <c r="C4" s="38" t="s">
        <v>1532</v>
      </c>
      <c r="D4" s="38" t="s">
        <v>1533</v>
      </c>
      <c r="E4" s="37" t="s">
        <v>1534</v>
      </c>
      <c r="F4" s="1791"/>
      <c r="G4" s="2054"/>
    </row>
    <row r="5" spans="1:7">
      <c r="A5" s="1724"/>
      <c r="B5" s="1725"/>
      <c r="C5" s="1714" t="s">
        <v>1537</v>
      </c>
      <c r="D5" s="1715"/>
      <c r="E5" s="1715"/>
      <c r="F5" s="1715"/>
      <c r="G5" s="1715"/>
    </row>
    <row r="6" spans="1:7" s="487" customFormat="1" ht="13.9" customHeight="1">
      <c r="A6" s="355">
        <v>2016</v>
      </c>
      <c r="B6" s="107" t="s">
        <v>54</v>
      </c>
      <c r="C6" s="142">
        <v>4704.3999999999996</v>
      </c>
      <c r="D6" s="142">
        <v>1770.7</v>
      </c>
      <c r="E6" s="142">
        <v>880</v>
      </c>
      <c r="F6" s="143">
        <v>7503.2</v>
      </c>
      <c r="G6" s="143">
        <v>2862.1</v>
      </c>
    </row>
    <row r="7" spans="1:7" s="652" customFormat="1" ht="13.9" customHeight="1">
      <c r="A7" s="355">
        <v>2017</v>
      </c>
      <c r="B7" s="107" t="s">
        <v>54</v>
      </c>
      <c r="C7" s="142">
        <v>5215.2128000000002</v>
      </c>
      <c r="D7" s="142">
        <v>2028.4211</v>
      </c>
      <c r="E7" s="142">
        <v>925.702</v>
      </c>
      <c r="F7" s="143">
        <v>8023.808</v>
      </c>
      <c r="G7" s="143">
        <v>3109.8058999999998</v>
      </c>
    </row>
    <row r="8" spans="1:7" ht="13.9" customHeight="1">
      <c r="A8" s="355"/>
      <c r="B8" s="108" t="s">
        <v>44</v>
      </c>
      <c r="C8" s="146">
        <v>110.7</v>
      </c>
      <c r="D8" s="146">
        <v>112</v>
      </c>
      <c r="E8" s="146">
        <v>108.6</v>
      </c>
      <c r="F8" s="147">
        <v>102.1</v>
      </c>
      <c r="G8" s="147">
        <v>100.8</v>
      </c>
    </row>
    <row r="9" spans="1:7" ht="4.9000000000000004" customHeight="1">
      <c r="A9" s="355"/>
      <c r="B9" s="108"/>
      <c r="C9" s="142"/>
      <c r="D9" s="142"/>
      <c r="E9" s="142"/>
      <c r="F9" s="143"/>
      <c r="G9" s="143"/>
    </row>
    <row r="10" spans="1:7" s="571" customFormat="1" ht="13.9" customHeight="1">
      <c r="A10" s="355">
        <v>2017</v>
      </c>
      <c r="B10" s="107" t="s">
        <v>670</v>
      </c>
      <c r="C10" s="142">
        <v>1590.7</v>
      </c>
      <c r="D10" s="142">
        <v>591</v>
      </c>
      <c r="E10" s="142">
        <v>273</v>
      </c>
      <c r="F10" s="143">
        <v>2753.8</v>
      </c>
      <c r="G10" s="143">
        <v>963</v>
      </c>
    </row>
    <row r="11" spans="1:7" s="571" customFormat="1" ht="13.9" customHeight="1">
      <c r="A11" s="355"/>
      <c r="B11" s="107" t="s">
        <v>671</v>
      </c>
      <c r="C11" s="142">
        <v>1986.7</v>
      </c>
      <c r="D11" s="142">
        <v>732.2</v>
      </c>
      <c r="E11" s="142">
        <v>354</v>
      </c>
      <c r="F11" s="143">
        <v>3416.3</v>
      </c>
      <c r="G11" s="143">
        <v>1228.5</v>
      </c>
    </row>
    <row r="12" spans="1:7" s="571" customFormat="1" ht="13.9" customHeight="1">
      <c r="A12" s="355"/>
      <c r="B12" s="107" t="s">
        <v>667</v>
      </c>
      <c r="C12" s="142">
        <v>2464.5</v>
      </c>
      <c r="D12" s="142">
        <v>890.4</v>
      </c>
      <c r="E12" s="142">
        <v>428.8</v>
      </c>
      <c r="F12" s="143">
        <v>4053.2</v>
      </c>
      <c r="G12" s="143">
        <v>1494.3</v>
      </c>
    </row>
    <row r="13" spans="1:7" s="587" customFormat="1" ht="13.9" customHeight="1">
      <c r="A13" s="355"/>
      <c r="B13" s="107" t="s">
        <v>672</v>
      </c>
      <c r="C13" s="142">
        <v>2935.9681</v>
      </c>
      <c r="D13" s="142">
        <v>1059.6723</v>
      </c>
      <c r="E13" s="142">
        <v>506.2885</v>
      </c>
      <c r="F13" s="143">
        <v>4669.2748000000001</v>
      </c>
      <c r="G13" s="143">
        <v>1760.0411999999999</v>
      </c>
    </row>
    <row r="14" spans="1:7" s="587" customFormat="1" ht="13.9" customHeight="1">
      <c r="A14" s="355"/>
      <c r="B14" s="107" t="s">
        <v>673</v>
      </c>
      <c r="C14" s="142">
        <v>3420.5994000000001</v>
      </c>
      <c r="D14" s="142">
        <v>1232.0918000000001</v>
      </c>
      <c r="E14" s="142">
        <v>581.84580000000005</v>
      </c>
      <c r="F14" s="143">
        <v>5300.0165999999999</v>
      </c>
      <c r="G14" s="143">
        <v>2011.4267</v>
      </c>
    </row>
    <row r="15" spans="1:7" s="587" customFormat="1" ht="13.9" customHeight="1">
      <c r="A15" s="355"/>
      <c r="B15" s="107" t="s">
        <v>674</v>
      </c>
      <c r="C15" s="142">
        <v>3881.1754999999998</v>
      </c>
      <c r="D15" s="142">
        <v>1415.1561000000002</v>
      </c>
      <c r="E15" s="142">
        <v>668.88440000000003</v>
      </c>
      <c r="F15" s="143">
        <v>5931.1734999999999</v>
      </c>
      <c r="G15" s="143">
        <v>2279.7237</v>
      </c>
    </row>
    <row r="16" spans="1:7" s="587" customFormat="1" ht="13.9" customHeight="1">
      <c r="A16" s="355"/>
      <c r="B16" s="107" t="s">
        <v>675</v>
      </c>
      <c r="C16" s="142">
        <v>4347.9984999999997</v>
      </c>
      <c r="D16" s="142">
        <v>1647.0762</v>
      </c>
      <c r="E16" s="142">
        <v>758.67049999999995</v>
      </c>
      <c r="F16" s="143">
        <v>6619.2452000000003</v>
      </c>
      <c r="G16" s="143">
        <v>2559.0847999999996</v>
      </c>
    </row>
    <row r="17" spans="1:8" s="587" customFormat="1" ht="13.9" customHeight="1">
      <c r="A17" s="355"/>
      <c r="B17" s="107" t="s">
        <v>676</v>
      </c>
      <c r="C17" s="142">
        <v>4827.2874000000002</v>
      </c>
      <c r="D17" s="142">
        <v>1842.6398000000002</v>
      </c>
      <c r="E17" s="142">
        <v>849.2944</v>
      </c>
      <c r="F17" s="143">
        <v>7309.8532999999998</v>
      </c>
      <c r="G17" s="143">
        <v>2836.8321000000001</v>
      </c>
    </row>
    <row r="18" spans="1:8" s="587" customFormat="1" ht="13.9" customHeight="1">
      <c r="A18" s="355"/>
      <c r="B18" s="107" t="s">
        <v>54</v>
      </c>
      <c r="C18" s="142">
        <v>5215.2128000000002</v>
      </c>
      <c r="D18" s="142">
        <v>2028.4211</v>
      </c>
      <c r="E18" s="142">
        <v>925.702</v>
      </c>
      <c r="F18" s="143">
        <v>8023.808</v>
      </c>
      <c r="G18" s="143">
        <v>3109.8058999999998</v>
      </c>
    </row>
    <row r="19" spans="1:8" s="652" customFormat="1" ht="9" customHeight="1">
      <c r="A19" s="355"/>
      <c r="B19" s="108"/>
      <c r="C19" s="146"/>
      <c r="D19" s="146"/>
      <c r="E19" s="146"/>
      <c r="F19" s="147"/>
      <c r="G19" s="147"/>
    </row>
    <row r="20" spans="1:8" s="487" customFormat="1">
      <c r="A20" s="355">
        <v>2018</v>
      </c>
      <c r="B20" s="107" t="s">
        <v>232</v>
      </c>
      <c r="C20" s="142">
        <v>841.2876</v>
      </c>
      <c r="D20" s="142">
        <v>335.09949999999998</v>
      </c>
      <c r="E20" s="142">
        <v>151.49460000000002</v>
      </c>
      <c r="F20" s="143">
        <v>1927.6931000000002</v>
      </c>
      <c r="G20" s="143">
        <v>546.73930000000007</v>
      </c>
    </row>
    <row r="21" spans="1:8" s="652" customFormat="1">
      <c r="A21" s="355"/>
      <c r="B21" s="107" t="s">
        <v>159</v>
      </c>
      <c r="C21" s="142">
        <v>1276.7537</v>
      </c>
      <c r="D21" s="142">
        <v>552.17669999999998</v>
      </c>
      <c r="E21" s="142">
        <v>227.55029999999999</v>
      </c>
      <c r="F21" s="143">
        <v>2911.2192999999997</v>
      </c>
      <c r="G21" s="143">
        <v>821.58719999999994</v>
      </c>
    </row>
    <row r="22" spans="1:8" s="652" customFormat="1">
      <c r="A22" s="355"/>
      <c r="B22" s="107" t="s">
        <v>670</v>
      </c>
      <c r="C22" s="142">
        <v>1677.4123999999999</v>
      </c>
      <c r="D22" s="142">
        <v>739.25609999999995</v>
      </c>
      <c r="E22" s="142">
        <v>316.78190000000001</v>
      </c>
      <c r="F22" s="143">
        <v>3822.8960999999999</v>
      </c>
      <c r="G22" s="143">
        <v>1122.1124</v>
      </c>
    </row>
    <row r="23" spans="1:8" s="652" customFormat="1">
      <c r="A23" s="355"/>
      <c r="B23" s="107" t="s">
        <v>671</v>
      </c>
      <c r="C23" s="142">
        <v>2164.0102000000002</v>
      </c>
      <c r="D23" s="142">
        <v>920.27280000000007</v>
      </c>
      <c r="E23" s="142">
        <v>393.90249999999997</v>
      </c>
      <c r="F23" s="143">
        <v>4668.0879000000004</v>
      </c>
      <c r="G23" s="143">
        <v>1416.0679</v>
      </c>
    </row>
    <row r="24" spans="1:8" s="652" customFormat="1">
      <c r="A24" s="355"/>
      <c r="B24" s="107" t="s">
        <v>667</v>
      </c>
      <c r="C24" s="142">
        <v>2688.2125000000001</v>
      </c>
      <c r="D24" s="142">
        <v>1110.3731</v>
      </c>
      <c r="E24" s="142">
        <v>500.14949999999999</v>
      </c>
      <c r="F24" s="143">
        <v>5515.5289000000002</v>
      </c>
      <c r="G24" s="143">
        <v>1714.4929</v>
      </c>
    </row>
    <row r="25" spans="1:8" s="656" customFormat="1" ht="14.25" customHeight="1">
      <c r="A25" s="1248"/>
      <c r="B25" s="108" t="s">
        <v>44</v>
      </c>
      <c r="C25" s="146">
        <v>105.1</v>
      </c>
      <c r="D25" s="146">
        <v>125.8</v>
      </c>
      <c r="E25" s="146">
        <v>118.8</v>
      </c>
      <c r="F25" s="147">
        <v>137.19999999999999</v>
      </c>
      <c r="G25" s="147">
        <v>110.1</v>
      </c>
    </row>
    <row r="26" spans="1:8" s="652" customFormat="1" ht="9.75" customHeight="1">
      <c r="A26" s="355"/>
      <c r="B26" s="107"/>
      <c r="C26" s="142"/>
      <c r="D26" s="142"/>
      <c r="E26" s="142"/>
      <c r="F26" s="143"/>
      <c r="G26" s="143"/>
    </row>
    <row r="27" spans="1:8" s="571" customFormat="1" ht="13.9" customHeight="1">
      <c r="A27" s="355">
        <v>2017</v>
      </c>
      <c r="B27" s="107" t="s">
        <v>73</v>
      </c>
      <c r="C27" s="142">
        <v>409.3</v>
      </c>
      <c r="D27" s="142">
        <v>142.6</v>
      </c>
      <c r="E27" s="142">
        <v>76.599999999999994</v>
      </c>
      <c r="F27" s="143">
        <v>644.4</v>
      </c>
      <c r="G27" s="143">
        <v>226.5</v>
      </c>
    </row>
    <row r="28" spans="1:8" s="571" customFormat="1" ht="13.9" customHeight="1">
      <c r="A28" s="355"/>
      <c r="B28" s="107" t="s">
        <v>74</v>
      </c>
      <c r="C28" s="142">
        <v>398.5</v>
      </c>
      <c r="D28" s="142">
        <v>139</v>
      </c>
      <c r="E28" s="142">
        <v>81.2</v>
      </c>
      <c r="F28" s="143">
        <v>640.29999999999995</v>
      </c>
      <c r="G28" s="143">
        <v>258</v>
      </c>
    </row>
    <row r="29" spans="1:8" s="571" customFormat="1" ht="13.9" customHeight="1">
      <c r="A29" s="355"/>
      <c r="B29" s="107" t="s">
        <v>75</v>
      </c>
      <c r="C29" s="142">
        <v>479</v>
      </c>
      <c r="D29" s="142">
        <v>158</v>
      </c>
      <c r="E29" s="142">
        <v>74.900000000000006</v>
      </c>
      <c r="F29" s="143">
        <v>645.79999999999995</v>
      </c>
      <c r="G29" s="143">
        <v>258.5</v>
      </c>
      <c r="H29" s="20"/>
    </row>
    <row r="30" spans="1:8" s="587" customFormat="1" ht="13.9" customHeight="1">
      <c r="A30" s="355"/>
      <c r="B30" s="107" t="s">
        <v>76</v>
      </c>
      <c r="C30" s="142">
        <v>471.75630000000001</v>
      </c>
      <c r="D30" s="142">
        <v>142.2593</v>
      </c>
      <c r="E30" s="142">
        <v>73.537700000000001</v>
      </c>
      <c r="F30" s="143">
        <v>626.23149999999998</v>
      </c>
      <c r="G30" s="143">
        <v>254.88979999999998</v>
      </c>
      <c r="H30" s="614"/>
    </row>
    <row r="31" spans="1:8" s="587" customFormat="1" ht="13.9" customHeight="1">
      <c r="A31" s="355"/>
      <c r="B31" s="107" t="s">
        <v>77</v>
      </c>
      <c r="C31" s="142">
        <v>479.47559999999999</v>
      </c>
      <c r="D31" s="142">
        <v>167.15</v>
      </c>
      <c r="E31" s="142">
        <v>74.272899999999993</v>
      </c>
      <c r="F31" s="143">
        <v>634.73249999999996</v>
      </c>
      <c r="G31" s="143">
        <v>252.23239999999998</v>
      </c>
      <c r="H31" s="614"/>
    </row>
    <row r="32" spans="1:8" s="587" customFormat="1" ht="13.9" customHeight="1">
      <c r="A32" s="355"/>
      <c r="B32" s="107" t="s">
        <v>78</v>
      </c>
      <c r="C32" s="142">
        <v>459.53659999999996</v>
      </c>
      <c r="D32" s="142">
        <v>180.04150000000001</v>
      </c>
      <c r="E32" s="142">
        <v>86.131299999999996</v>
      </c>
      <c r="F32" s="143">
        <v>630.5684</v>
      </c>
      <c r="G32" s="143">
        <v>263.7955</v>
      </c>
      <c r="H32" s="614"/>
    </row>
    <row r="33" spans="1:8" s="587" customFormat="1" ht="13.9" customHeight="1">
      <c r="A33" s="355"/>
      <c r="B33" s="107" t="s">
        <v>79</v>
      </c>
      <c r="C33" s="142">
        <v>472.09449999999998</v>
      </c>
      <c r="D33" s="142">
        <v>176.12479999999999</v>
      </c>
      <c r="E33" s="142">
        <v>89.670500000000004</v>
      </c>
      <c r="F33" s="143">
        <v>686.43299999999999</v>
      </c>
      <c r="G33" s="143">
        <v>269.09290000000004</v>
      </c>
      <c r="H33" s="614"/>
    </row>
    <row r="34" spans="1:8" s="587" customFormat="1" ht="13.9" customHeight="1">
      <c r="A34" s="355"/>
      <c r="B34" s="107" t="s">
        <v>80</v>
      </c>
      <c r="C34" s="142">
        <v>479.44420000000002</v>
      </c>
      <c r="D34" s="142">
        <v>188.11879999999999</v>
      </c>
      <c r="E34" s="142">
        <v>91.543700000000001</v>
      </c>
      <c r="F34" s="143">
        <v>697.76869999999997</v>
      </c>
      <c r="G34" s="143">
        <v>268.76509999999996</v>
      </c>
      <c r="H34" s="614"/>
    </row>
    <row r="35" spans="1:8" s="587" customFormat="1" ht="13.9" customHeight="1">
      <c r="A35" s="355"/>
      <c r="B35" s="107" t="s">
        <v>81</v>
      </c>
      <c r="C35" s="142">
        <v>384.25040000000001</v>
      </c>
      <c r="D35" s="142">
        <v>179.25149999999999</v>
      </c>
      <c r="E35" s="142">
        <v>78.517800000000008</v>
      </c>
      <c r="F35" s="143">
        <v>719.38440000000003</v>
      </c>
      <c r="G35" s="143">
        <v>263.12090000000001</v>
      </c>
      <c r="H35" s="614"/>
    </row>
    <row r="36" spans="1:8" s="587" customFormat="1" ht="9.75" customHeight="1">
      <c r="A36" s="355"/>
      <c r="B36" s="107"/>
      <c r="C36" s="142"/>
      <c r="D36" s="142"/>
      <c r="E36" s="142"/>
      <c r="F36" s="143"/>
      <c r="G36" s="143"/>
      <c r="H36" s="614"/>
    </row>
    <row r="37" spans="1:8" s="587" customFormat="1" ht="13.9" customHeight="1">
      <c r="A37" s="355">
        <v>2018</v>
      </c>
      <c r="B37" s="107" t="s">
        <v>82</v>
      </c>
      <c r="C37" s="142">
        <v>417.03629999999998</v>
      </c>
      <c r="D37" s="142">
        <v>160.5626</v>
      </c>
      <c r="E37" s="142">
        <v>74.882800000000003</v>
      </c>
      <c r="F37" s="143">
        <v>745.02800000000002</v>
      </c>
      <c r="G37" s="143">
        <v>267.45499999999998</v>
      </c>
      <c r="H37" s="614"/>
    </row>
    <row r="38" spans="1:8" s="587" customFormat="1" ht="13.9" customHeight="1">
      <c r="A38" s="355"/>
      <c r="B38" s="107" t="s">
        <v>83</v>
      </c>
      <c r="C38" s="142">
        <v>422.2124</v>
      </c>
      <c r="D38" s="142">
        <v>173.88560000000001</v>
      </c>
      <c r="E38" s="142">
        <v>73.772000000000006</v>
      </c>
      <c r="F38" s="143">
        <v>917.09749999999997</v>
      </c>
      <c r="G38" s="143">
        <v>272.28449999999998</v>
      </c>
      <c r="H38" s="614"/>
    </row>
    <row r="39" spans="1:8" s="587" customFormat="1" ht="13.9" customHeight="1">
      <c r="A39" s="355"/>
      <c r="B39" s="107" t="s">
        <v>72</v>
      </c>
      <c r="C39" s="142">
        <v>433.13670000000002</v>
      </c>
      <c r="D39" s="142">
        <v>204.24370000000002</v>
      </c>
      <c r="E39" s="142">
        <v>75.205300000000008</v>
      </c>
      <c r="F39" s="143">
        <v>983.48490000000004</v>
      </c>
      <c r="G39" s="143">
        <v>277.49700000000001</v>
      </c>
      <c r="H39" s="614"/>
    </row>
    <row r="40" spans="1:8" s="587" customFormat="1" ht="13.9" customHeight="1">
      <c r="A40" s="355"/>
      <c r="B40" s="107" t="s">
        <v>73</v>
      </c>
      <c r="C40" s="142">
        <v>432.34859999999998</v>
      </c>
      <c r="D40" s="142">
        <v>172.68110000000001</v>
      </c>
      <c r="E40" s="142">
        <v>87.81689999999999</v>
      </c>
      <c r="F40" s="143">
        <v>904.62290000000007</v>
      </c>
      <c r="G40" s="143">
        <v>276.041</v>
      </c>
      <c r="H40" s="614"/>
    </row>
    <row r="41" spans="1:8" s="587" customFormat="1" ht="13.9" customHeight="1">
      <c r="A41" s="355"/>
      <c r="B41" s="107" t="s">
        <v>74</v>
      </c>
      <c r="C41" s="142">
        <v>488.08019999999999</v>
      </c>
      <c r="D41" s="142">
        <v>180.74620000000002</v>
      </c>
      <c r="E41" s="142">
        <v>77.135300000000001</v>
      </c>
      <c r="F41" s="143">
        <v>843.23480000000006</v>
      </c>
      <c r="G41" s="143">
        <v>300.0625</v>
      </c>
      <c r="H41" s="614"/>
    </row>
    <row r="42" spans="1:8" s="587" customFormat="1" ht="13.9" customHeight="1">
      <c r="A42" s="355"/>
      <c r="B42" s="107" t="s">
        <v>75</v>
      </c>
      <c r="C42" s="142">
        <v>534.04150000000004</v>
      </c>
      <c r="D42" s="142">
        <v>190.3887</v>
      </c>
      <c r="E42" s="142">
        <v>87.269000000000005</v>
      </c>
      <c r="F42" s="143">
        <v>846.29539999999997</v>
      </c>
      <c r="G42" s="143">
        <v>287.01769999999999</v>
      </c>
      <c r="H42" s="614"/>
    </row>
    <row r="43" spans="1:8" ht="13.9" customHeight="1">
      <c r="A43" s="355"/>
      <c r="B43" s="108" t="s">
        <v>44</v>
      </c>
      <c r="C43" s="146">
        <v>104.2</v>
      </c>
      <c r="D43" s="146">
        <v>120.9</v>
      </c>
      <c r="E43" s="146">
        <v>117.8</v>
      </c>
      <c r="F43" s="146">
        <v>132.6</v>
      </c>
      <c r="G43" s="147">
        <v>107.6</v>
      </c>
      <c r="H43" s="20"/>
    </row>
    <row r="44" spans="1:8" s="1121" customFormat="1" ht="13.9" customHeight="1">
      <c r="A44" s="1139"/>
      <c r="B44" s="282" t="s">
        <v>45</v>
      </c>
      <c r="C44" s="243">
        <v>107.2</v>
      </c>
      <c r="D44" s="243">
        <v>104.7</v>
      </c>
      <c r="E44" s="243">
        <v>113.9</v>
      </c>
      <c r="F44" s="243">
        <v>100.9</v>
      </c>
      <c r="G44" s="279">
        <v>94.9</v>
      </c>
      <c r="H44" s="1144"/>
    </row>
    <row r="45" spans="1:8" ht="13.5" customHeight="1">
      <c r="A45" s="2048" t="s">
        <v>829</v>
      </c>
      <c r="B45" s="2048"/>
      <c r="C45" s="2048"/>
      <c r="D45" s="2048"/>
      <c r="E45" s="2048"/>
      <c r="F45" s="2048"/>
      <c r="G45" s="2048"/>
      <c r="H45" s="20"/>
    </row>
    <row r="46" spans="1:8" ht="13.5" customHeight="1">
      <c r="A46" s="2049" t="s">
        <v>654</v>
      </c>
      <c r="B46" s="2049"/>
      <c r="C46" s="2049"/>
      <c r="D46" s="2049"/>
      <c r="E46" s="2049"/>
      <c r="F46" s="2049"/>
      <c r="G46" s="2049"/>
      <c r="H46" s="20"/>
    </row>
    <row r="47" spans="1:8" s="1339" customFormat="1" ht="13.5" customHeight="1">
      <c r="A47" s="2047" t="s">
        <v>832</v>
      </c>
      <c r="B47" s="2047"/>
      <c r="C47" s="2047"/>
      <c r="D47" s="2047"/>
      <c r="E47" s="2047"/>
      <c r="F47" s="2047"/>
      <c r="G47" s="2047"/>
    </row>
    <row r="48" spans="1:8" s="1339" customFormat="1" ht="13.5" customHeight="1">
      <c r="A48" s="2047" t="s">
        <v>683</v>
      </c>
      <c r="B48" s="2047"/>
      <c r="C48" s="2047"/>
      <c r="D48" s="2047"/>
      <c r="E48" s="2047"/>
      <c r="F48" s="2047"/>
      <c r="G48" s="2047"/>
    </row>
    <row r="49" s="1339" customFormat="1"/>
  </sheetData>
  <mergeCells count="10">
    <mergeCell ref="G3:G4"/>
    <mergeCell ref="F3:F4"/>
    <mergeCell ref="A47:G47"/>
    <mergeCell ref="A48:G48"/>
    <mergeCell ref="A1:E1"/>
    <mergeCell ref="A2:E2"/>
    <mergeCell ref="A3:B5"/>
    <mergeCell ref="C5:G5"/>
    <mergeCell ref="A45:G45"/>
    <mergeCell ref="A46:G46"/>
  </mergeCells>
  <phoneticPr fontId="0" type="noConversion"/>
  <hyperlinks>
    <hyperlink ref="F1" location="'Spis tablic     List of tables'!A53" display="Powrót do spisu tablic"/>
    <hyperlink ref="F2" location="'Spis tablic     List of tables'!A56"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80" zoomScaleNormal="80" workbookViewId="0">
      <pane xSplit="2" ySplit="5" topLeftCell="C6" activePane="bottomRight" state="frozen"/>
      <selection pane="topRight" activeCell="C1" sqref="C1"/>
      <selection pane="bottomLeft" activeCell="A6" sqref="A6"/>
      <selection pane="bottomRight" activeCell="A46" sqref="A46:XFD46"/>
    </sheetView>
  </sheetViews>
  <sheetFormatPr defaultRowHeight="14.25"/>
  <cols>
    <col min="2" max="2" width="10.625" customWidth="1"/>
    <col min="3" max="4" width="8.75" customWidth="1"/>
    <col min="5" max="9" width="8.125" customWidth="1"/>
    <col min="10" max="10" width="8.25" customWidth="1"/>
  </cols>
  <sheetData>
    <row r="1" spans="1:10" ht="14.85" customHeight="1">
      <c r="A1" s="62" t="s">
        <v>539</v>
      </c>
      <c r="B1" s="62"/>
      <c r="C1" s="62"/>
      <c r="D1" s="62"/>
      <c r="E1" s="62"/>
      <c r="F1" s="62"/>
      <c r="G1" s="62"/>
      <c r="H1" s="2067" t="s">
        <v>32</v>
      </c>
      <c r="I1" s="2067"/>
      <c r="J1" s="2068"/>
    </row>
    <row r="2" spans="1:10" s="1339" customFormat="1" ht="14.85" customHeight="1">
      <c r="A2" s="1589" t="s">
        <v>1538</v>
      </c>
      <c r="B2" s="1589"/>
      <c r="C2" s="1589"/>
      <c r="D2" s="1589"/>
      <c r="E2" s="1589"/>
      <c r="F2" s="1589"/>
      <c r="G2" s="1589"/>
      <c r="H2" s="2069" t="s">
        <v>298</v>
      </c>
      <c r="I2" s="2069"/>
      <c r="J2" s="2070"/>
    </row>
    <row r="3" spans="1:10" ht="90" customHeight="1">
      <c r="A3" s="1720" t="s">
        <v>1539</v>
      </c>
      <c r="B3" s="1721"/>
      <c r="C3" s="1790" t="s">
        <v>1540</v>
      </c>
      <c r="D3" s="1790" t="s">
        <v>1541</v>
      </c>
      <c r="E3" s="1790" t="s">
        <v>1542</v>
      </c>
      <c r="F3" s="1732" t="s">
        <v>1543</v>
      </c>
      <c r="G3" s="1922"/>
      <c r="H3" s="1896" t="s">
        <v>1546</v>
      </c>
      <c r="I3" s="1898"/>
      <c r="J3" s="1733" t="s">
        <v>1547</v>
      </c>
    </row>
    <row r="4" spans="1:10" ht="60" customHeight="1">
      <c r="A4" s="1722"/>
      <c r="B4" s="1723"/>
      <c r="C4" s="1786"/>
      <c r="D4" s="1786"/>
      <c r="E4" s="1786"/>
      <c r="F4" s="58" t="s">
        <v>1544</v>
      </c>
      <c r="G4" s="195" t="s">
        <v>1545</v>
      </c>
      <c r="H4" s="195" t="s">
        <v>1548</v>
      </c>
      <c r="I4" s="195" t="s">
        <v>1549</v>
      </c>
      <c r="J4" s="2001"/>
    </row>
    <row r="5" spans="1:10" ht="35.1" customHeight="1">
      <c r="A5" s="1724"/>
      <c r="B5" s="1725"/>
      <c r="C5" s="1731" t="s">
        <v>1550</v>
      </c>
      <c r="D5" s="1921"/>
      <c r="E5" s="1921"/>
      <c r="F5" s="1921"/>
      <c r="G5" s="1921"/>
      <c r="H5" s="1921"/>
      <c r="I5" s="1921"/>
      <c r="J5" s="1921"/>
    </row>
    <row r="6" spans="1:10" s="540" customFormat="1" ht="15" customHeight="1">
      <c r="A6" s="355">
        <v>2016</v>
      </c>
      <c r="B6" s="107" t="s">
        <v>54</v>
      </c>
      <c r="C6" s="158">
        <v>19132</v>
      </c>
      <c r="D6" s="158">
        <v>31324</v>
      </c>
      <c r="E6" s="158">
        <v>147207</v>
      </c>
      <c r="F6" s="161">
        <v>25589</v>
      </c>
      <c r="G6" s="161">
        <v>7495</v>
      </c>
      <c r="H6" s="161">
        <v>45726</v>
      </c>
      <c r="I6" s="161">
        <v>86340</v>
      </c>
      <c r="J6" s="162">
        <v>55994</v>
      </c>
    </row>
    <row r="7" spans="1:10" s="650" customFormat="1" ht="15" customHeight="1">
      <c r="A7" s="355">
        <v>2017</v>
      </c>
      <c r="B7" s="107" t="s">
        <v>54</v>
      </c>
      <c r="C7" s="158">
        <v>34130</v>
      </c>
      <c r="D7" s="158">
        <v>46811</v>
      </c>
      <c r="E7" s="158">
        <v>147242</v>
      </c>
      <c r="F7" s="161">
        <v>31439</v>
      </c>
      <c r="G7" s="161">
        <v>6638</v>
      </c>
      <c r="H7" s="161">
        <v>44452</v>
      </c>
      <c r="I7" s="161">
        <v>79090</v>
      </c>
      <c r="J7" s="162">
        <v>50813</v>
      </c>
    </row>
    <row r="8" spans="1:10" s="125" customFormat="1" ht="15" customHeight="1">
      <c r="A8" s="355"/>
      <c r="B8" s="108" t="s">
        <v>44</v>
      </c>
      <c r="C8" s="228">
        <v>178.4</v>
      </c>
      <c r="D8" s="228">
        <v>149.4</v>
      </c>
      <c r="E8" s="146">
        <v>100</v>
      </c>
      <c r="F8" s="146">
        <v>122.9</v>
      </c>
      <c r="G8" s="460">
        <v>88.6</v>
      </c>
      <c r="H8" s="460">
        <v>97.2</v>
      </c>
      <c r="I8" s="460">
        <v>91.6</v>
      </c>
      <c r="J8" s="461">
        <v>90.7</v>
      </c>
    </row>
    <row r="9" spans="1:10" s="125" customFormat="1" ht="4.9000000000000004" customHeight="1">
      <c r="A9" s="355"/>
      <c r="B9" s="108"/>
      <c r="C9" s="228"/>
      <c r="D9" s="228"/>
      <c r="E9" s="228"/>
      <c r="F9" s="228"/>
      <c r="G9" s="220"/>
      <c r="H9" s="220"/>
      <c r="I9" s="220"/>
      <c r="J9" s="221"/>
    </row>
    <row r="10" spans="1:10" s="572" customFormat="1" ht="15" customHeight="1">
      <c r="A10" s="355">
        <v>2017</v>
      </c>
      <c r="B10" s="107" t="s">
        <v>670</v>
      </c>
      <c r="C10" s="158">
        <v>10667</v>
      </c>
      <c r="D10" s="158">
        <v>13980</v>
      </c>
      <c r="E10" s="158">
        <v>46557</v>
      </c>
      <c r="F10" s="161">
        <v>9644</v>
      </c>
      <c r="G10" s="161">
        <v>2131</v>
      </c>
      <c r="H10" s="161">
        <v>14621</v>
      </c>
      <c r="I10" s="161">
        <v>24903</v>
      </c>
      <c r="J10" s="162">
        <v>17594</v>
      </c>
    </row>
    <row r="11" spans="1:10" s="572" customFormat="1" ht="15" customHeight="1">
      <c r="A11" s="355"/>
      <c r="B11" s="107" t="s">
        <v>671</v>
      </c>
      <c r="C11" s="158">
        <v>14099</v>
      </c>
      <c r="D11" s="158">
        <v>17568</v>
      </c>
      <c r="E11" s="158">
        <v>60613</v>
      </c>
      <c r="F11" s="161">
        <v>12564</v>
      </c>
      <c r="G11" s="161">
        <v>2648</v>
      </c>
      <c r="H11" s="161">
        <v>18561</v>
      </c>
      <c r="I11" s="161">
        <v>32844</v>
      </c>
      <c r="J11" s="162">
        <v>22456</v>
      </c>
    </row>
    <row r="12" spans="1:10" s="572" customFormat="1" ht="15" customHeight="1">
      <c r="A12" s="355"/>
      <c r="B12" s="107" t="s">
        <v>667</v>
      </c>
      <c r="C12" s="158">
        <v>17262</v>
      </c>
      <c r="D12" s="158">
        <v>21254</v>
      </c>
      <c r="E12" s="158">
        <v>73230</v>
      </c>
      <c r="F12" s="161">
        <v>15734</v>
      </c>
      <c r="G12" s="161">
        <v>3151</v>
      </c>
      <c r="H12" s="161">
        <v>22203</v>
      </c>
      <c r="I12" s="161">
        <v>39593</v>
      </c>
      <c r="J12" s="162">
        <v>27301</v>
      </c>
    </row>
    <row r="13" spans="1:10" s="605" customFormat="1" ht="15" customHeight="1">
      <c r="A13" s="355"/>
      <c r="B13" s="107" t="s">
        <v>672</v>
      </c>
      <c r="C13" s="158">
        <v>20267</v>
      </c>
      <c r="D13" s="158">
        <v>24978</v>
      </c>
      <c r="E13" s="158">
        <v>84905</v>
      </c>
      <c r="F13" s="161">
        <v>18778</v>
      </c>
      <c r="G13" s="161">
        <v>3651</v>
      </c>
      <c r="H13" s="161">
        <v>25673</v>
      </c>
      <c r="I13" s="161">
        <v>45783</v>
      </c>
      <c r="J13" s="162">
        <v>31799</v>
      </c>
    </row>
    <row r="14" spans="1:10" s="605" customFormat="1" ht="15" customHeight="1">
      <c r="A14" s="355"/>
      <c r="B14" s="107" t="s">
        <v>673</v>
      </c>
      <c r="C14" s="158">
        <v>23034</v>
      </c>
      <c r="D14" s="158">
        <v>28904</v>
      </c>
      <c r="E14" s="158">
        <v>96947</v>
      </c>
      <c r="F14" s="161">
        <v>21450</v>
      </c>
      <c r="G14" s="161">
        <v>4249</v>
      </c>
      <c r="H14" s="161">
        <v>29125</v>
      </c>
      <c r="I14" s="161">
        <v>52191</v>
      </c>
      <c r="J14" s="162">
        <v>36050</v>
      </c>
    </row>
    <row r="15" spans="1:10" s="605" customFormat="1" ht="15" customHeight="1">
      <c r="A15" s="355"/>
      <c r="B15" s="107" t="s">
        <v>674</v>
      </c>
      <c r="C15" s="158">
        <v>25792</v>
      </c>
      <c r="D15" s="158">
        <v>32898</v>
      </c>
      <c r="E15" s="158">
        <v>109000</v>
      </c>
      <c r="F15" s="161">
        <v>24042</v>
      </c>
      <c r="G15" s="161">
        <v>4805</v>
      </c>
      <c r="H15" s="161">
        <v>32839</v>
      </c>
      <c r="I15" s="161">
        <v>58733</v>
      </c>
      <c r="J15" s="162">
        <v>39865</v>
      </c>
    </row>
    <row r="16" spans="1:10" s="650" customFormat="1" ht="15" customHeight="1">
      <c r="A16" s="355"/>
      <c r="B16" s="107" t="s">
        <v>675</v>
      </c>
      <c r="C16" s="158">
        <v>28657</v>
      </c>
      <c r="D16" s="158">
        <v>37198</v>
      </c>
      <c r="E16" s="158">
        <v>122202</v>
      </c>
      <c r="F16" s="161">
        <v>26538</v>
      </c>
      <c r="G16" s="161">
        <v>5405</v>
      </c>
      <c r="H16" s="161">
        <v>36616</v>
      </c>
      <c r="I16" s="161">
        <v>66029</v>
      </c>
      <c r="J16" s="162">
        <v>43782</v>
      </c>
    </row>
    <row r="17" spans="1:10" s="650" customFormat="1" ht="15" customHeight="1">
      <c r="A17" s="355"/>
      <c r="B17" s="107" t="s">
        <v>676</v>
      </c>
      <c r="C17" s="158">
        <v>31363</v>
      </c>
      <c r="D17" s="158">
        <v>41786</v>
      </c>
      <c r="E17" s="158">
        <v>135146</v>
      </c>
      <c r="F17" s="161">
        <v>28931</v>
      </c>
      <c r="G17" s="161">
        <v>5982</v>
      </c>
      <c r="H17" s="161">
        <v>40741</v>
      </c>
      <c r="I17" s="161">
        <v>72680</v>
      </c>
      <c r="J17" s="162">
        <v>47497</v>
      </c>
    </row>
    <row r="18" spans="1:10" s="650" customFormat="1" ht="15" customHeight="1">
      <c r="A18" s="355"/>
      <c r="B18" s="107" t="s">
        <v>54</v>
      </c>
      <c r="C18" s="158">
        <v>34130</v>
      </c>
      <c r="D18" s="158">
        <v>46811</v>
      </c>
      <c r="E18" s="220">
        <v>147242</v>
      </c>
      <c r="F18" s="161">
        <v>31439</v>
      </c>
      <c r="G18" s="161">
        <v>6638</v>
      </c>
      <c r="H18" s="161">
        <v>44452</v>
      </c>
      <c r="I18" s="161">
        <v>79090</v>
      </c>
      <c r="J18" s="162">
        <v>50813</v>
      </c>
    </row>
    <row r="19" spans="1:10" s="1174" customFormat="1" ht="9" customHeight="1">
      <c r="A19" s="355"/>
      <c r="B19" s="107"/>
      <c r="C19" s="158"/>
      <c r="D19" s="158"/>
      <c r="E19" s="220"/>
      <c r="F19" s="161"/>
      <c r="G19" s="161"/>
      <c r="H19" s="161"/>
      <c r="I19" s="161"/>
      <c r="J19" s="162"/>
    </row>
    <row r="20" spans="1:10" s="1158" customFormat="1" ht="15" customHeight="1">
      <c r="A20" s="355">
        <v>2018</v>
      </c>
      <c r="B20" s="107" t="s">
        <v>668</v>
      </c>
      <c r="C20" s="158">
        <v>5678</v>
      </c>
      <c r="D20" s="158">
        <v>8003</v>
      </c>
      <c r="E20" s="220">
        <v>24825</v>
      </c>
      <c r="F20" s="161" t="s">
        <v>567</v>
      </c>
      <c r="G20" s="161">
        <v>1123</v>
      </c>
      <c r="H20" s="161">
        <v>7717</v>
      </c>
      <c r="I20" s="161">
        <v>13771</v>
      </c>
      <c r="J20" s="162">
        <v>6261</v>
      </c>
    </row>
    <row r="21" spans="1:10" s="1158" customFormat="1" ht="15" customHeight="1">
      <c r="A21" s="355"/>
      <c r="B21" s="107" t="s">
        <v>669</v>
      </c>
      <c r="C21" s="158">
        <v>8744</v>
      </c>
      <c r="D21" s="158" t="s">
        <v>975</v>
      </c>
      <c r="E21" s="220" t="s">
        <v>980</v>
      </c>
      <c r="F21" s="161" t="s">
        <v>567</v>
      </c>
      <c r="G21" s="161">
        <v>1788</v>
      </c>
      <c r="H21" s="161">
        <v>12046</v>
      </c>
      <c r="I21" s="161">
        <v>20919</v>
      </c>
      <c r="J21" s="162">
        <v>10328</v>
      </c>
    </row>
    <row r="22" spans="1:10" s="1331" customFormat="1" ht="15" customHeight="1">
      <c r="A22" s="355"/>
      <c r="B22" s="107" t="s">
        <v>670</v>
      </c>
      <c r="C22" s="158">
        <v>11338</v>
      </c>
      <c r="D22" s="158">
        <v>16026</v>
      </c>
      <c r="E22" s="220">
        <v>60608</v>
      </c>
      <c r="F22" s="161">
        <v>9348</v>
      </c>
      <c r="G22" s="161">
        <v>2280</v>
      </c>
      <c r="H22" s="161">
        <v>15929</v>
      </c>
      <c r="I22" s="161">
        <v>28521</v>
      </c>
      <c r="J22" s="162">
        <v>14050</v>
      </c>
    </row>
    <row r="23" spans="1:10" s="1331" customFormat="1" ht="15" customHeight="1">
      <c r="A23" s="355"/>
      <c r="B23" s="107" t="s">
        <v>671</v>
      </c>
      <c r="C23" s="158">
        <v>14238</v>
      </c>
      <c r="D23" s="158">
        <v>19676</v>
      </c>
      <c r="E23" s="220">
        <v>76147</v>
      </c>
      <c r="F23" s="161">
        <v>11892</v>
      </c>
      <c r="G23" s="161">
        <v>2838</v>
      </c>
      <c r="H23" s="161">
        <v>19807</v>
      </c>
      <c r="I23" s="161">
        <v>35963</v>
      </c>
      <c r="J23" s="162">
        <v>18043</v>
      </c>
    </row>
    <row r="24" spans="1:10" s="1331" customFormat="1" ht="15" customHeight="1">
      <c r="A24" s="355"/>
      <c r="B24" s="107" t="s">
        <v>667</v>
      </c>
      <c r="C24" s="158">
        <v>17380</v>
      </c>
      <c r="D24" s="158">
        <v>23520</v>
      </c>
      <c r="E24" s="220">
        <v>90993</v>
      </c>
      <c r="F24" s="161">
        <v>14913</v>
      </c>
      <c r="G24" s="161">
        <v>3398</v>
      </c>
      <c r="H24" s="161">
        <v>23579</v>
      </c>
      <c r="I24" s="161">
        <v>42935</v>
      </c>
      <c r="J24" s="162">
        <v>22075</v>
      </c>
    </row>
    <row r="25" spans="1:10" s="598" customFormat="1" ht="15" customHeight="1">
      <c r="A25" s="355"/>
      <c r="B25" s="108" t="s">
        <v>44</v>
      </c>
      <c r="C25" s="228">
        <v>100.7</v>
      </c>
      <c r="D25" s="146">
        <v>110.7</v>
      </c>
      <c r="E25" s="146">
        <v>124.3</v>
      </c>
      <c r="F25" s="460">
        <v>94.8</v>
      </c>
      <c r="G25" s="460">
        <v>107.8</v>
      </c>
      <c r="H25" s="146">
        <v>106.2</v>
      </c>
      <c r="I25" s="146">
        <v>108.4</v>
      </c>
      <c r="J25" s="461">
        <v>80.900000000000006</v>
      </c>
    </row>
    <row r="26" spans="1:10" s="563" customFormat="1" ht="4.9000000000000004" customHeight="1">
      <c r="A26" s="355"/>
      <c r="B26" s="108"/>
      <c r="C26" s="228"/>
      <c r="D26" s="228"/>
      <c r="E26" s="228"/>
      <c r="F26" s="460"/>
      <c r="G26" s="460"/>
      <c r="H26" s="460"/>
      <c r="I26" s="460"/>
      <c r="J26" s="461"/>
    </row>
    <row r="27" spans="1:10" s="572" customFormat="1" ht="15" customHeight="1">
      <c r="A27" s="355">
        <v>2017</v>
      </c>
      <c r="B27" s="107" t="s">
        <v>73</v>
      </c>
      <c r="C27" s="158">
        <v>2074</v>
      </c>
      <c r="D27" s="158">
        <v>3747</v>
      </c>
      <c r="E27" s="158">
        <v>12310</v>
      </c>
      <c r="F27" s="161" t="s">
        <v>567</v>
      </c>
      <c r="G27" s="161">
        <v>540</v>
      </c>
      <c r="H27" s="161">
        <v>3666</v>
      </c>
      <c r="I27" s="161">
        <v>6946</v>
      </c>
      <c r="J27" s="162">
        <v>4732</v>
      </c>
    </row>
    <row r="28" spans="1:10" s="572" customFormat="1" ht="15" customHeight="1">
      <c r="A28" s="355"/>
      <c r="B28" s="107" t="s">
        <v>74</v>
      </c>
      <c r="C28" s="158">
        <v>3432</v>
      </c>
      <c r="D28" s="158">
        <v>3588</v>
      </c>
      <c r="E28" s="158">
        <v>14056</v>
      </c>
      <c r="F28" s="161">
        <v>2920</v>
      </c>
      <c r="G28" s="161">
        <v>517</v>
      </c>
      <c r="H28" s="161">
        <v>3940</v>
      </c>
      <c r="I28" s="161">
        <v>7941</v>
      </c>
      <c r="J28" s="162">
        <v>4862</v>
      </c>
    </row>
    <row r="29" spans="1:10" s="572" customFormat="1" ht="15" customHeight="1">
      <c r="A29" s="355"/>
      <c r="B29" s="107" t="s">
        <v>75</v>
      </c>
      <c r="C29" s="158">
        <v>3163</v>
      </c>
      <c r="D29" s="158">
        <v>3686</v>
      </c>
      <c r="E29" s="158">
        <v>12617</v>
      </c>
      <c r="F29" s="161">
        <v>3170</v>
      </c>
      <c r="G29" s="161">
        <v>503</v>
      </c>
      <c r="H29" s="161">
        <v>3642</v>
      </c>
      <c r="I29" s="161">
        <v>6749</v>
      </c>
      <c r="J29" s="162">
        <v>4760</v>
      </c>
    </row>
    <row r="30" spans="1:10" s="605" customFormat="1" ht="15" customHeight="1">
      <c r="A30" s="355"/>
      <c r="B30" s="107" t="s">
        <v>76</v>
      </c>
      <c r="C30" s="158">
        <v>3005</v>
      </c>
      <c r="D30" s="158">
        <v>3724</v>
      </c>
      <c r="E30" s="158">
        <v>11675</v>
      </c>
      <c r="F30" s="161">
        <v>3044</v>
      </c>
      <c r="G30" s="161">
        <v>500</v>
      </c>
      <c r="H30" s="161">
        <v>3470</v>
      </c>
      <c r="I30" s="161">
        <v>6190</v>
      </c>
      <c r="J30" s="162">
        <v>4498</v>
      </c>
    </row>
    <row r="31" spans="1:10" s="605" customFormat="1" ht="15" customHeight="1">
      <c r="A31" s="355"/>
      <c r="B31" s="107" t="s">
        <v>77</v>
      </c>
      <c r="C31" s="158">
        <v>2767</v>
      </c>
      <c r="D31" s="158">
        <v>3926</v>
      </c>
      <c r="E31" s="158">
        <v>12042</v>
      </c>
      <c r="F31" s="161">
        <v>2672</v>
      </c>
      <c r="G31" s="161">
        <v>598</v>
      </c>
      <c r="H31" s="161">
        <v>3452</v>
      </c>
      <c r="I31" s="161">
        <v>6408</v>
      </c>
      <c r="J31" s="162">
        <v>4251</v>
      </c>
    </row>
    <row r="32" spans="1:10" s="605" customFormat="1" ht="15" customHeight="1">
      <c r="A32" s="355"/>
      <c r="B32" s="107" t="s">
        <v>78</v>
      </c>
      <c r="C32" s="158">
        <v>2758</v>
      </c>
      <c r="D32" s="158">
        <v>3994</v>
      </c>
      <c r="E32" s="158">
        <v>12053</v>
      </c>
      <c r="F32" s="161">
        <v>2592</v>
      </c>
      <c r="G32" s="161">
        <v>556</v>
      </c>
      <c r="H32" s="161">
        <v>3714</v>
      </c>
      <c r="I32" s="161">
        <v>6542</v>
      </c>
      <c r="J32" s="162">
        <v>3792</v>
      </c>
    </row>
    <row r="33" spans="1:10" s="650" customFormat="1" ht="15" customHeight="1">
      <c r="A33" s="355"/>
      <c r="B33" s="107" t="s">
        <v>79</v>
      </c>
      <c r="C33" s="158">
        <v>2865</v>
      </c>
      <c r="D33" s="158">
        <v>4300</v>
      </c>
      <c r="E33" s="158">
        <v>13202</v>
      </c>
      <c r="F33" s="161">
        <v>2496</v>
      </c>
      <c r="G33" s="161">
        <v>600</v>
      </c>
      <c r="H33" s="161">
        <v>3777</v>
      </c>
      <c r="I33" s="161">
        <v>7296</v>
      </c>
      <c r="J33" s="162">
        <v>3940</v>
      </c>
    </row>
    <row r="34" spans="1:10" s="650" customFormat="1" ht="15" customHeight="1">
      <c r="A34" s="355"/>
      <c r="B34" s="107" t="s">
        <v>80</v>
      </c>
      <c r="C34" s="158">
        <v>2706</v>
      </c>
      <c r="D34" s="158">
        <v>4588</v>
      </c>
      <c r="E34" s="158">
        <v>12944</v>
      </c>
      <c r="F34" s="161">
        <v>2393</v>
      </c>
      <c r="G34" s="161">
        <v>577</v>
      </c>
      <c r="H34" s="161">
        <v>4125</v>
      </c>
      <c r="I34" s="161">
        <v>6651</v>
      </c>
      <c r="J34" s="162">
        <v>3715</v>
      </c>
    </row>
    <row r="35" spans="1:10" s="650" customFormat="1" ht="15" customHeight="1">
      <c r="A35" s="355"/>
      <c r="B35" s="107" t="s">
        <v>81</v>
      </c>
      <c r="C35" s="158">
        <v>2696</v>
      </c>
      <c r="D35" s="158">
        <v>5025</v>
      </c>
      <c r="E35" s="158">
        <v>12096</v>
      </c>
      <c r="F35" s="161">
        <v>2374</v>
      </c>
      <c r="G35" s="161">
        <v>656</v>
      </c>
      <c r="H35" s="161">
        <v>3711</v>
      </c>
      <c r="I35" s="161">
        <v>6410</v>
      </c>
      <c r="J35" s="162">
        <v>3316</v>
      </c>
    </row>
    <row r="36" spans="1:10" s="1174" customFormat="1" ht="10.5" customHeight="1">
      <c r="A36" s="355"/>
      <c r="B36" s="107"/>
      <c r="C36" s="158"/>
      <c r="D36" s="158"/>
      <c r="E36" s="158"/>
      <c r="F36" s="161"/>
      <c r="G36" s="161"/>
      <c r="H36" s="161"/>
      <c r="I36" s="161"/>
      <c r="J36" s="162"/>
    </row>
    <row r="37" spans="1:10" s="1158" customFormat="1" ht="15" customHeight="1">
      <c r="A37" s="355">
        <v>2018</v>
      </c>
      <c r="B37" s="107" t="s">
        <v>82</v>
      </c>
      <c r="C37" s="158">
        <v>2839</v>
      </c>
      <c r="D37" s="158">
        <v>4306</v>
      </c>
      <c r="E37" s="158" t="s">
        <v>976</v>
      </c>
      <c r="F37" s="161" t="s">
        <v>567</v>
      </c>
      <c r="G37" s="161">
        <v>557</v>
      </c>
      <c r="H37" s="161">
        <v>4286</v>
      </c>
      <c r="I37" s="161">
        <v>7574</v>
      </c>
      <c r="J37" s="162">
        <v>3301</v>
      </c>
    </row>
    <row r="38" spans="1:10" s="1158" customFormat="1" ht="15" customHeight="1">
      <c r="A38" s="355"/>
      <c r="B38" s="107" t="s">
        <v>83</v>
      </c>
      <c r="C38" s="158">
        <v>2839</v>
      </c>
      <c r="D38" s="158">
        <v>3697</v>
      </c>
      <c r="E38" s="158" t="s">
        <v>977</v>
      </c>
      <c r="F38" s="161" t="s">
        <v>567</v>
      </c>
      <c r="G38" s="161">
        <v>566</v>
      </c>
      <c r="H38" s="161">
        <v>3431</v>
      </c>
      <c r="I38" s="161">
        <v>6197</v>
      </c>
      <c r="J38" s="162">
        <v>2960</v>
      </c>
    </row>
    <row r="39" spans="1:10" s="1158" customFormat="1" ht="15" customHeight="1">
      <c r="A39" s="355"/>
      <c r="B39" s="107" t="s">
        <v>72</v>
      </c>
      <c r="C39" s="158">
        <v>3061</v>
      </c>
      <c r="D39" s="158" t="s">
        <v>979</v>
      </c>
      <c r="E39" s="158" t="s">
        <v>978</v>
      </c>
      <c r="F39" s="161">
        <v>2644</v>
      </c>
      <c r="G39" s="161">
        <v>665</v>
      </c>
      <c r="H39" s="161">
        <v>4329</v>
      </c>
      <c r="I39" s="161" t="s">
        <v>981</v>
      </c>
      <c r="J39" s="162">
        <v>4063</v>
      </c>
    </row>
    <row r="40" spans="1:10" s="1331" customFormat="1" ht="15" customHeight="1">
      <c r="A40" s="355"/>
      <c r="B40" s="107" t="s">
        <v>73</v>
      </c>
      <c r="C40" s="158">
        <v>2594</v>
      </c>
      <c r="D40" s="158">
        <v>3258</v>
      </c>
      <c r="E40" s="158">
        <v>15130</v>
      </c>
      <c r="F40" s="161">
        <v>2351</v>
      </c>
      <c r="G40" s="161">
        <v>492</v>
      </c>
      <c r="H40" s="161">
        <v>3883</v>
      </c>
      <c r="I40" s="161">
        <v>7319</v>
      </c>
      <c r="J40" s="162">
        <v>3722</v>
      </c>
    </row>
    <row r="41" spans="1:10" s="1331" customFormat="1" ht="15" customHeight="1">
      <c r="A41" s="355"/>
      <c r="B41" s="107" t="s">
        <v>74</v>
      </c>
      <c r="C41" s="158">
        <v>2900</v>
      </c>
      <c r="D41" s="158">
        <v>3942</v>
      </c>
      <c r="E41" s="158">
        <v>15539</v>
      </c>
      <c r="F41" s="161">
        <v>2544</v>
      </c>
      <c r="G41" s="161">
        <v>558</v>
      </c>
      <c r="H41" s="161">
        <v>3878</v>
      </c>
      <c r="I41" s="161">
        <v>7442</v>
      </c>
      <c r="J41" s="162">
        <v>4101</v>
      </c>
    </row>
    <row r="42" spans="1:10" s="1331" customFormat="1" ht="15" customHeight="1">
      <c r="A42" s="355"/>
      <c r="B42" s="107" t="s">
        <v>75</v>
      </c>
      <c r="C42" s="158">
        <v>3108</v>
      </c>
      <c r="D42" s="158">
        <v>3511</v>
      </c>
      <c r="E42" s="158">
        <v>14796</v>
      </c>
      <c r="F42" s="161">
        <v>3021</v>
      </c>
      <c r="G42" s="161">
        <v>560</v>
      </c>
      <c r="H42" s="161">
        <v>3772</v>
      </c>
      <c r="I42" s="161">
        <v>6881</v>
      </c>
      <c r="J42" s="162">
        <v>3924</v>
      </c>
    </row>
    <row r="43" spans="1:10" s="347" customFormat="1" ht="15" customHeight="1">
      <c r="A43" s="355"/>
      <c r="B43" s="108" t="s">
        <v>44</v>
      </c>
      <c r="C43" s="228">
        <v>98.3</v>
      </c>
      <c r="D43" s="146">
        <v>95.3</v>
      </c>
      <c r="E43" s="146">
        <v>117.3</v>
      </c>
      <c r="F43" s="146">
        <v>95.3</v>
      </c>
      <c r="G43" s="146">
        <v>111.3</v>
      </c>
      <c r="H43" s="146">
        <v>103.6</v>
      </c>
      <c r="I43" s="146">
        <v>102</v>
      </c>
      <c r="J43" s="147">
        <v>82.4</v>
      </c>
    </row>
    <row r="44" spans="1:10" s="1131" customFormat="1" ht="15" customHeight="1">
      <c r="A44" s="1139"/>
      <c r="B44" s="282" t="s">
        <v>45</v>
      </c>
      <c r="C44" s="243">
        <v>107.2</v>
      </c>
      <c r="D44" s="243">
        <v>89.1</v>
      </c>
      <c r="E44" s="243">
        <v>95.2</v>
      </c>
      <c r="F44" s="243">
        <v>118.8</v>
      </c>
      <c r="G44" s="243">
        <v>100.4</v>
      </c>
      <c r="H44" s="243">
        <v>97.3</v>
      </c>
      <c r="I44" s="243">
        <v>92.5</v>
      </c>
      <c r="J44" s="279">
        <v>95.7</v>
      </c>
    </row>
    <row r="45" spans="1:10" s="125" customFormat="1" ht="25.15" customHeight="1">
      <c r="A45" s="2071" t="s">
        <v>538</v>
      </c>
      <c r="B45" s="2071"/>
      <c r="C45" s="2071"/>
      <c r="D45" s="2071"/>
      <c r="E45" s="2071"/>
      <c r="F45" s="2071"/>
      <c r="G45" s="2071"/>
      <c r="H45" s="2071"/>
      <c r="I45" s="2071"/>
      <c r="J45" s="2071"/>
    </row>
    <row r="46" spans="1:10" s="1517" customFormat="1" ht="22.15" customHeight="1">
      <c r="A46" s="2072" t="s">
        <v>877</v>
      </c>
      <c r="B46" s="2072"/>
      <c r="C46" s="2072"/>
      <c r="D46" s="2072"/>
      <c r="E46" s="2072"/>
      <c r="F46" s="2072"/>
      <c r="G46" s="2072"/>
      <c r="H46" s="2072"/>
      <c r="I46" s="2072"/>
      <c r="J46" s="2072"/>
    </row>
    <row r="47" spans="1:10">
      <c r="A47" s="16"/>
      <c r="B47" s="16"/>
      <c r="C47" s="16"/>
      <c r="D47" s="16"/>
      <c r="E47" s="16"/>
      <c r="F47" s="16"/>
      <c r="G47" s="16"/>
      <c r="H47" s="16"/>
      <c r="I47" s="16"/>
      <c r="J47" s="16"/>
    </row>
  </sheetData>
  <mergeCells count="12">
    <mergeCell ref="H1:J1"/>
    <mergeCell ref="H2:J2"/>
    <mergeCell ref="A45:J45"/>
    <mergeCell ref="A46:J46"/>
    <mergeCell ref="A3:B5"/>
    <mergeCell ref="J3:J4"/>
    <mergeCell ref="C5:J5"/>
    <mergeCell ref="C3:C4"/>
    <mergeCell ref="D3:D4"/>
    <mergeCell ref="E3:E4"/>
    <mergeCell ref="F3:G3"/>
    <mergeCell ref="H3:I3"/>
  </mergeCells>
  <phoneticPr fontId="0" type="noConversion"/>
  <hyperlinks>
    <hyperlink ref="H1:I1" location="'Spis tablic     List of tables'!A54" display="Powrót do spisu tablic"/>
    <hyperlink ref="H2:I2" location="'Spis tablic     List of tables'!A5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80" zoomScaleNormal="80" workbookViewId="0">
      <pane xSplit="2" ySplit="5" topLeftCell="C6" activePane="bottomRight" state="frozen"/>
      <selection pane="topRight" activeCell="C1" sqref="C1"/>
      <selection pane="bottomLeft" activeCell="A6" sqref="A6"/>
      <selection pane="bottomRight" activeCell="A47" sqref="A47:H47"/>
    </sheetView>
  </sheetViews>
  <sheetFormatPr defaultRowHeight="14.25"/>
  <cols>
    <col min="1" max="1" width="8.625" customWidth="1"/>
    <col min="2" max="2" width="9.875" customWidth="1"/>
    <col min="3" max="8" width="11.75" customWidth="1"/>
  </cols>
  <sheetData>
    <row r="1" spans="1:14">
      <c r="A1" s="62" t="s">
        <v>651</v>
      </c>
      <c r="B1" s="62"/>
      <c r="C1" s="62"/>
      <c r="D1" s="62"/>
      <c r="E1" s="62"/>
      <c r="F1" s="62"/>
      <c r="G1" s="97" t="s">
        <v>32</v>
      </c>
      <c r="H1" s="62"/>
    </row>
    <row r="2" spans="1:14" s="1339" customFormat="1">
      <c r="A2" s="1596" t="s">
        <v>1551</v>
      </c>
      <c r="B2" s="1596"/>
      <c r="C2" s="1596"/>
      <c r="D2" s="1596"/>
      <c r="E2" s="1596"/>
      <c r="F2" s="1596"/>
      <c r="G2" s="1583" t="s">
        <v>298</v>
      </c>
      <c r="H2" s="1596"/>
    </row>
    <row r="3" spans="1:14" ht="9.9499999999999993" customHeight="1">
      <c r="A3" s="1720" t="s">
        <v>1552</v>
      </c>
      <c r="B3" s="1721"/>
      <c r="C3" s="1790" t="s">
        <v>1553</v>
      </c>
      <c r="D3" s="1790" t="s">
        <v>1554</v>
      </c>
      <c r="E3" s="1790" t="s">
        <v>1555</v>
      </c>
      <c r="F3" s="1790" t="s">
        <v>1556</v>
      </c>
      <c r="G3" s="1790" t="s">
        <v>1557</v>
      </c>
      <c r="H3" s="1733" t="s">
        <v>1558</v>
      </c>
    </row>
    <row r="4" spans="1:14" ht="150" customHeight="1">
      <c r="A4" s="1722"/>
      <c r="B4" s="1723"/>
      <c r="C4" s="1785"/>
      <c r="D4" s="1785"/>
      <c r="E4" s="1785"/>
      <c r="F4" s="1785"/>
      <c r="G4" s="1785"/>
      <c r="H4" s="2000"/>
    </row>
    <row r="5" spans="1:14" ht="27.95" customHeight="1">
      <c r="A5" s="1739"/>
      <c r="B5" s="1740"/>
      <c r="C5" s="1786"/>
      <c r="D5" s="1731" t="s">
        <v>1559</v>
      </c>
      <c r="E5" s="1921"/>
      <c r="F5" s="1922"/>
      <c r="G5" s="1786"/>
      <c r="H5" s="2001"/>
    </row>
    <row r="6" spans="1:14" s="540" customFormat="1" ht="16.149999999999999" customHeight="1">
      <c r="A6" s="355">
        <v>2016</v>
      </c>
      <c r="B6" s="107" t="s">
        <v>54</v>
      </c>
      <c r="C6" s="161">
        <v>104</v>
      </c>
      <c r="D6" s="161">
        <v>1593</v>
      </c>
      <c r="E6" s="162">
        <v>6065</v>
      </c>
      <c r="F6" s="158">
        <v>87963</v>
      </c>
      <c r="G6" s="161">
        <v>6328</v>
      </c>
      <c r="H6" s="143">
        <v>116.9</v>
      </c>
    </row>
    <row r="7" spans="1:14" s="650" customFormat="1" ht="16.149999999999999" customHeight="1">
      <c r="A7" s="355">
        <v>2017</v>
      </c>
      <c r="B7" s="107" t="s">
        <v>54</v>
      </c>
      <c r="C7" s="161">
        <v>124</v>
      </c>
      <c r="D7" s="161">
        <v>1777</v>
      </c>
      <c r="E7" s="162">
        <v>6127</v>
      </c>
      <c r="F7" s="158">
        <v>85734</v>
      </c>
      <c r="G7" s="220">
        <v>6470.1890000000003</v>
      </c>
      <c r="H7" s="143">
        <v>100.69799999999999</v>
      </c>
    </row>
    <row r="8" spans="1:14" s="125" customFormat="1" ht="16.149999999999999" customHeight="1">
      <c r="A8" s="355"/>
      <c r="B8" s="108" t="s">
        <v>44</v>
      </c>
      <c r="C8" s="146">
        <v>119.5</v>
      </c>
      <c r="D8" s="146">
        <v>111.6</v>
      </c>
      <c r="E8" s="147">
        <v>101</v>
      </c>
      <c r="F8" s="146">
        <v>97.5</v>
      </c>
      <c r="G8" s="460">
        <v>102.2</v>
      </c>
      <c r="H8" s="147">
        <v>86.2</v>
      </c>
    </row>
    <row r="9" spans="1:14" s="439" customFormat="1" ht="4.9000000000000004" customHeight="1">
      <c r="A9" s="355"/>
      <c r="B9" s="108"/>
      <c r="C9" s="146"/>
      <c r="D9" s="146"/>
      <c r="E9" s="943"/>
      <c r="F9" s="146"/>
      <c r="G9" s="146"/>
      <c r="H9" s="147"/>
    </row>
    <row r="10" spans="1:14" s="572" customFormat="1" ht="16.149999999999999" customHeight="1">
      <c r="A10" s="355">
        <v>2017</v>
      </c>
      <c r="B10" s="107" t="s">
        <v>670</v>
      </c>
      <c r="C10" s="161">
        <v>35</v>
      </c>
      <c r="D10" s="161">
        <v>564</v>
      </c>
      <c r="E10" s="162">
        <v>2025</v>
      </c>
      <c r="F10" s="158">
        <v>28084</v>
      </c>
      <c r="G10" s="161">
        <v>1916</v>
      </c>
      <c r="H10" s="143">
        <v>31.1</v>
      </c>
      <c r="M10" s="314"/>
      <c r="N10" s="135"/>
    </row>
    <row r="11" spans="1:14" s="572" customFormat="1" ht="16.149999999999999" customHeight="1">
      <c r="A11" s="355"/>
      <c r="B11" s="107" t="s">
        <v>671</v>
      </c>
      <c r="C11" s="161">
        <v>46</v>
      </c>
      <c r="D11" s="161">
        <v>757</v>
      </c>
      <c r="E11" s="162">
        <v>2548</v>
      </c>
      <c r="F11" s="158">
        <v>34905</v>
      </c>
      <c r="G11" s="161">
        <v>2570</v>
      </c>
      <c r="H11" s="143">
        <v>40.5</v>
      </c>
      <c r="M11" s="314"/>
      <c r="N11" s="135"/>
    </row>
    <row r="12" spans="1:14" s="572" customFormat="1" ht="16.149999999999999" customHeight="1">
      <c r="A12" s="355"/>
      <c r="B12" s="107" t="s">
        <v>667</v>
      </c>
      <c r="C12" s="161">
        <v>58</v>
      </c>
      <c r="D12" s="161">
        <v>894</v>
      </c>
      <c r="E12" s="162">
        <v>3016</v>
      </c>
      <c r="F12" s="158">
        <v>42234</v>
      </c>
      <c r="G12" s="220">
        <v>3323</v>
      </c>
      <c r="H12" s="143">
        <v>49.584000000000003</v>
      </c>
      <c r="M12" s="314"/>
      <c r="N12" s="135"/>
    </row>
    <row r="13" spans="1:14" s="605" customFormat="1" ht="16.149999999999999" customHeight="1">
      <c r="A13" s="355"/>
      <c r="B13" s="107" t="s">
        <v>672</v>
      </c>
      <c r="C13" s="220">
        <f>68748/1000</f>
        <v>68.748000000000005</v>
      </c>
      <c r="D13" s="161">
        <v>1020</v>
      </c>
      <c r="E13" s="162">
        <v>3486</v>
      </c>
      <c r="F13" s="158">
        <v>48859</v>
      </c>
      <c r="G13" s="220">
        <v>3989.6970000000001</v>
      </c>
      <c r="H13" s="143">
        <f>56395/1000</f>
        <v>56.395000000000003</v>
      </c>
      <c r="M13" s="314"/>
      <c r="N13" s="135"/>
    </row>
    <row r="14" spans="1:14" s="605" customFormat="1" ht="16.149999999999999" customHeight="1">
      <c r="A14" s="355"/>
      <c r="B14" s="107" t="s">
        <v>673</v>
      </c>
      <c r="C14" s="220">
        <f>80029/1000</f>
        <v>80.028999999999996</v>
      </c>
      <c r="D14" s="161">
        <v>1194</v>
      </c>
      <c r="E14" s="162">
        <v>3981</v>
      </c>
      <c r="F14" s="1258">
        <v>56414</v>
      </c>
      <c r="G14" s="220">
        <v>4669.8209999999999</v>
      </c>
      <c r="H14" s="143">
        <f>63630/1000</f>
        <v>63.63</v>
      </c>
      <c r="M14" s="314"/>
      <c r="N14" s="135"/>
    </row>
    <row r="15" spans="1:14" s="605" customFormat="1" ht="16.149999999999999" customHeight="1">
      <c r="A15" s="355"/>
      <c r="B15" s="107" t="s">
        <v>674</v>
      </c>
      <c r="C15" s="220">
        <f>92331/1000</f>
        <v>92.331000000000003</v>
      </c>
      <c r="D15" s="161">
        <v>1312</v>
      </c>
      <c r="E15" s="162">
        <v>4507</v>
      </c>
      <c r="F15" s="158">
        <v>63324</v>
      </c>
      <c r="G15" s="220">
        <v>5088.6310000000003</v>
      </c>
      <c r="H15" s="143">
        <f>70744/1000</f>
        <v>70.744</v>
      </c>
      <c r="M15" s="314"/>
      <c r="N15" s="135"/>
    </row>
    <row r="16" spans="1:14" s="650" customFormat="1" ht="16.149999999999999" customHeight="1">
      <c r="A16" s="355"/>
      <c r="B16" s="107" t="s">
        <v>675</v>
      </c>
      <c r="C16" s="220">
        <v>102.746</v>
      </c>
      <c r="D16" s="161">
        <v>1442</v>
      </c>
      <c r="E16" s="162">
        <v>5048</v>
      </c>
      <c r="F16" s="158">
        <v>71299</v>
      </c>
      <c r="G16" s="220">
        <v>5529.8469999999998</v>
      </c>
      <c r="H16" s="143">
        <v>80.882999999999996</v>
      </c>
      <c r="M16" s="314"/>
      <c r="N16" s="135"/>
    </row>
    <row r="17" spans="1:14" s="650" customFormat="1" ht="16.149999999999999" customHeight="1">
      <c r="A17" s="355"/>
      <c r="B17" s="107" t="s">
        <v>676</v>
      </c>
      <c r="C17" s="220">
        <v>114.17</v>
      </c>
      <c r="D17" s="161">
        <v>1547</v>
      </c>
      <c r="E17" s="162">
        <v>5579</v>
      </c>
      <c r="F17" s="158">
        <v>78638</v>
      </c>
      <c r="G17" s="220">
        <v>5995.7</v>
      </c>
      <c r="H17" s="143">
        <v>89.108000000000004</v>
      </c>
      <c r="M17" s="314"/>
      <c r="N17" s="135"/>
    </row>
    <row r="18" spans="1:14" s="650" customFormat="1" ht="16.149999999999999" customHeight="1">
      <c r="A18" s="355"/>
      <c r="B18" s="107" t="s">
        <v>54</v>
      </c>
      <c r="C18" s="220">
        <v>124</v>
      </c>
      <c r="D18" s="161">
        <v>1777</v>
      </c>
      <c r="E18" s="162">
        <v>6127</v>
      </c>
      <c r="F18" s="158">
        <v>85734</v>
      </c>
      <c r="G18" s="220">
        <v>6470.1890000000003</v>
      </c>
      <c r="H18" s="143">
        <v>100.69799999999999</v>
      </c>
      <c r="M18" s="314"/>
      <c r="N18" s="135"/>
    </row>
    <row r="19" spans="1:14" s="1174" customFormat="1" ht="9.75" customHeight="1">
      <c r="A19" s="355"/>
      <c r="B19" s="107"/>
      <c r="C19" s="220"/>
      <c r="D19" s="161"/>
      <c r="E19" s="162"/>
      <c r="F19" s="158"/>
      <c r="G19" s="220"/>
      <c r="H19" s="143"/>
      <c r="M19" s="314"/>
      <c r="N19" s="135"/>
    </row>
    <row r="20" spans="1:14" s="1158" customFormat="1" ht="16.149999999999999" customHeight="1">
      <c r="A20" s="355">
        <v>2018</v>
      </c>
      <c r="B20" s="107" t="s">
        <v>668</v>
      </c>
      <c r="C20" s="220" t="s">
        <v>567</v>
      </c>
      <c r="D20" s="161">
        <v>430</v>
      </c>
      <c r="E20" s="162">
        <v>1013</v>
      </c>
      <c r="F20" s="158">
        <v>13636</v>
      </c>
      <c r="G20" s="220">
        <v>1130.6959999999999</v>
      </c>
      <c r="H20" s="143">
        <v>22.023</v>
      </c>
      <c r="M20" s="314"/>
      <c r="N20" s="135"/>
    </row>
    <row r="21" spans="1:14" s="1158" customFormat="1" ht="16.149999999999999" customHeight="1">
      <c r="A21" s="355"/>
      <c r="B21" s="107" t="s">
        <v>669</v>
      </c>
      <c r="C21" s="220">
        <v>33.631</v>
      </c>
      <c r="D21" s="161">
        <v>564</v>
      </c>
      <c r="E21" s="162">
        <v>1641</v>
      </c>
      <c r="F21" s="158">
        <v>21492</v>
      </c>
      <c r="G21" s="220">
        <v>1967.9870000000001</v>
      </c>
      <c r="H21" s="143">
        <v>28.805</v>
      </c>
      <c r="M21" s="314"/>
      <c r="N21" s="135"/>
    </row>
    <row r="22" spans="1:14" s="1331" customFormat="1" ht="16.149999999999999" customHeight="1">
      <c r="A22" s="355"/>
      <c r="B22" s="107" t="s">
        <v>670</v>
      </c>
      <c r="C22" s="220">
        <v>47.258000000000003</v>
      </c>
      <c r="D22" s="161">
        <v>700</v>
      </c>
      <c r="E22" s="162">
        <v>2177</v>
      </c>
      <c r="F22" s="158">
        <v>28259</v>
      </c>
      <c r="G22" s="220">
        <v>2839.5810000000001</v>
      </c>
      <c r="H22" s="143">
        <v>39.627000000000002</v>
      </c>
      <c r="M22" s="314"/>
      <c r="N22" s="135"/>
    </row>
    <row r="23" spans="1:14" s="1331" customFormat="1" ht="16.149999999999999" customHeight="1">
      <c r="A23" s="355"/>
      <c r="B23" s="107" t="s">
        <v>671</v>
      </c>
      <c r="C23" s="220">
        <v>62.298000000000002</v>
      </c>
      <c r="D23" s="161">
        <v>840</v>
      </c>
      <c r="E23" s="162">
        <v>2672</v>
      </c>
      <c r="F23" s="158">
        <v>35431</v>
      </c>
      <c r="G23" s="220">
        <v>3743.65</v>
      </c>
      <c r="H23" s="143">
        <v>48.457999999999998</v>
      </c>
      <c r="M23" s="314"/>
      <c r="N23" s="135"/>
    </row>
    <row r="24" spans="1:14" s="1331" customFormat="1" ht="16.149999999999999" customHeight="1">
      <c r="A24" s="355"/>
      <c r="B24" s="107" t="s">
        <v>667</v>
      </c>
      <c r="C24" s="220">
        <v>76.733999999999995</v>
      </c>
      <c r="D24" s="161">
        <v>953</v>
      </c>
      <c r="E24" s="162">
        <v>3164</v>
      </c>
      <c r="F24" s="158">
        <v>42267</v>
      </c>
      <c r="G24" s="220">
        <v>4664.4480000000003</v>
      </c>
      <c r="H24" s="143">
        <v>59.670999999999999</v>
      </c>
      <c r="M24" s="314"/>
      <c r="N24" s="135"/>
    </row>
    <row r="25" spans="1:14" s="502" customFormat="1" ht="16.149999999999999" customHeight="1">
      <c r="A25" s="355"/>
      <c r="B25" s="108" t="s">
        <v>44</v>
      </c>
      <c r="C25" s="460">
        <v>133.19999999999999</v>
      </c>
      <c r="D25" s="460">
        <v>106.6</v>
      </c>
      <c r="E25" s="147">
        <v>104.9</v>
      </c>
      <c r="F25" s="228">
        <v>100.1</v>
      </c>
      <c r="G25" s="146">
        <v>140.4</v>
      </c>
      <c r="H25" s="147">
        <v>120.3</v>
      </c>
      <c r="M25" s="314"/>
      <c r="N25" s="135"/>
    </row>
    <row r="26" spans="1:14" s="563" customFormat="1" ht="6" customHeight="1">
      <c r="A26" s="355"/>
      <c r="B26" s="108"/>
      <c r="C26" s="460"/>
      <c r="D26" s="460"/>
      <c r="E26" s="461"/>
      <c r="F26" s="228"/>
      <c r="G26" s="460"/>
      <c r="H26" s="147"/>
      <c r="M26" s="314"/>
      <c r="N26" s="135"/>
    </row>
    <row r="27" spans="1:14" s="563" customFormat="1" ht="10.15" customHeight="1">
      <c r="A27" s="355"/>
      <c r="B27" s="107"/>
      <c r="C27" s="161"/>
      <c r="D27" s="161"/>
      <c r="E27" s="162"/>
      <c r="F27" s="158"/>
      <c r="G27" s="161"/>
      <c r="H27" s="143"/>
    </row>
    <row r="28" spans="1:14" s="572" customFormat="1" ht="16.149999999999999" customHeight="1">
      <c r="A28" s="355">
        <v>2017</v>
      </c>
      <c r="B28" s="107" t="s">
        <v>73</v>
      </c>
      <c r="C28" s="161">
        <v>10</v>
      </c>
      <c r="D28" s="161">
        <v>144</v>
      </c>
      <c r="E28" s="162">
        <v>530</v>
      </c>
      <c r="F28" s="158">
        <v>6912</v>
      </c>
      <c r="G28" s="161">
        <v>557</v>
      </c>
      <c r="H28" s="143">
        <v>7.7</v>
      </c>
    </row>
    <row r="29" spans="1:14" s="572" customFormat="1" ht="16.149999999999999" customHeight="1">
      <c r="A29" s="355"/>
      <c r="B29" s="107" t="s">
        <v>74</v>
      </c>
      <c r="C29" s="161">
        <v>11</v>
      </c>
      <c r="D29" s="161">
        <v>193</v>
      </c>
      <c r="E29" s="162">
        <v>523</v>
      </c>
      <c r="F29" s="158">
        <v>6820</v>
      </c>
      <c r="G29" s="161">
        <v>654</v>
      </c>
      <c r="H29" s="143">
        <v>9.4</v>
      </c>
    </row>
    <row r="30" spans="1:14" s="572" customFormat="1" ht="16.149999999999999" customHeight="1">
      <c r="A30" s="355"/>
      <c r="B30" s="107" t="s">
        <v>75</v>
      </c>
      <c r="C30" s="161">
        <v>12</v>
      </c>
      <c r="D30" s="161">
        <v>137</v>
      </c>
      <c r="E30" s="162">
        <v>468</v>
      </c>
      <c r="F30" s="158">
        <v>7177</v>
      </c>
      <c r="G30" s="161">
        <v>752</v>
      </c>
      <c r="H30" s="143">
        <v>9.1</v>
      </c>
    </row>
    <row r="31" spans="1:14" s="605" customFormat="1" ht="16.149999999999999" customHeight="1">
      <c r="A31" s="355"/>
      <c r="B31" s="107" t="s">
        <v>76</v>
      </c>
      <c r="C31" s="220">
        <v>11.146000000000001</v>
      </c>
      <c r="D31" s="161">
        <v>126</v>
      </c>
      <c r="E31" s="162">
        <v>470</v>
      </c>
      <c r="F31" s="158">
        <v>6624</v>
      </c>
      <c r="G31" s="220">
        <f>667162/1000</f>
        <v>667.16200000000003</v>
      </c>
      <c r="H31" s="143">
        <f>6811/1000</f>
        <v>6.8109999999999999</v>
      </c>
    </row>
    <row r="32" spans="1:14" s="605" customFormat="1" ht="16.149999999999999" customHeight="1">
      <c r="A32" s="355"/>
      <c r="B32" s="107" t="s">
        <v>77</v>
      </c>
      <c r="C32" s="220">
        <v>11.281000000000001</v>
      </c>
      <c r="D32" s="161">
        <v>174</v>
      </c>
      <c r="E32" s="162">
        <v>495</v>
      </c>
      <c r="F32" s="158">
        <v>7555</v>
      </c>
      <c r="G32" s="220">
        <f>680124/1000</f>
        <v>680.12400000000002</v>
      </c>
      <c r="H32" s="143">
        <f>7235/1000</f>
        <v>7.2350000000000003</v>
      </c>
    </row>
    <row r="33" spans="1:8" s="605" customFormat="1" ht="16.149999999999999" customHeight="1">
      <c r="A33" s="355"/>
      <c r="B33" s="107" t="s">
        <v>78</v>
      </c>
      <c r="C33" s="220">
        <v>12.311</v>
      </c>
      <c r="D33" s="161">
        <v>118</v>
      </c>
      <c r="E33" s="162">
        <v>526</v>
      </c>
      <c r="F33" s="158">
        <v>6909</v>
      </c>
      <c r="G33" s="220">
        <f>418810/1000</f>
        <v>418.81</v>
      </c>
      <c r="H33" s="143">
        <f>7114/1000</f>
        <v>7.1139999999999999</v>
      </c>
    </row>
    <row r="34" spans="1:8" s="650" customFormat="1" ht="16.149999999999999" customHeight="1">
      <c r="A34" s="355"/>
      <c r="B34" s="107" t="s">
        <v>79</v>
      </c>
      <c r="C34" s="220">
        <v>10.414999999999999</v>
      </c>
      <c r="D34" s="161">
        <v>130</v>
      </c>
      <c r="E34" s="162">
        <v>541</v>
      </c>
      <c r="F34" s="158">
        <v>7666</v>
      </c>
      <c r="G34" s="220">
        <v>441.21600000000001</v>
      </c>
      <c r="H34" s="143">
        <v>10.138999999999999</v>
      </c>
    </row>
    <row r="35" spans="1:8" s="650" customFormat="1" ht="16.149999999999999" customHeight="1">
      <c r="A35" s="355"/>
      <c r="B35" s="107" t="s">
        <v>80</v>
      </c>
      <c r="C35" s="220">
        <v>11.423999999999999</v>
      </c>
      <c r="D35" s="161">
        <v>105</v>
      </c>
      <c r="E35" s="162">
        <v>531</v>
      </c>
      <c r="F35" s="158">
        <v>7340</v>
      </c>
      <c r="G35" s="220">
        <v>465.85300000000001</v>
      </c>
      <c r="H35" s="143">
        <v>8.2249999999999996</v>
      </c>
    </row>
    <row r="36" spans="1:8" s="650" customFormat="1" ht="16.149999999999999" customHeight="1">
      <c r="A36" s="355"/>
      <c r="B36" s="107" t="s">
        <v>81</v>
      </c>
      <c r="C36" s="220">
        <v>10</v>
      </c>
      <c r="D36" s="161">
        <v>230</v>
      </c>
      <c r="E36" s="162">
        <v>548</v>
      </c>
      <c r="F36" s="158">
        <v>7095</v>
      </c>
      <c r="G36" s="220">
        <v>474.48899999999998</v>
      </c>
      <c r="H36" s="143">
        <v>11.59</v>
      </c>
    </row>
    <row r="37" spans="1:8" s="1174" customFormat="1" ht="9" customHeight="1">
      <c r="A37" s="355"/>
      <c r="B37" s="107"/>
      <c r="C37" s="220"/>
      <c r="D37" s="161"/>
      <c r="E37" s="162"/>
      <c r="F37" s="158"/>
      <c r="G37" s="220"/>
      <c r="H37" s="143"/>
    </row>
    <row r="38" spans="1:8" s="1158" customFormat="1" ht="16.149999999999999" customHeight="1">
      <c r="A38" s="355">
        <v>2018</v>
      </c>
      <c r="B38" s="107" t="s">
        <v>82</v>
      </c>
      <c r="C38" s="220" t="s">
        <v>567</v>
      </c>
      <c r="D38" s="161">
        <v>182</v>
      </c>
      <c r="E38" s="162">
        <v>537</v>
      </c>
      <c r="F38" s="158">
        <v>6973</v>
      </c>
      <c r="G38" s="220">
        <v>573</v>
      </c>
      <c r="H38" s="143">
        <v>6.34</v>
      </c>
    </row>
    <row r="39" spans="1:8" s="1158" customFormat="1" ht="16.149999999999999" customHeight="1">
      <c r="A39" s="355"/>
      <c r="B39" s="107" t="s">
        <v>83</v>
      </c>
      <c r="C39" s="220">
        <v>10.11</v>
      </c>
      <c r="D39" s="161">
        <v>248</v>
      </c>
      <c r="E39" s="162">
        <v>476</v>
      </c>
      <c r="F39" s="158">
        <v>6660</v>
      </c>
      <c r="G39" s="220">
        <v>558.34</v>
      </c>
      <c r="H39" s="143">
        <v>15.683</v>
      </c>
    </row>
    <row r="40" spans="1:8" s="1158" customFormat="1" ht="16.149999999999999" customHeight="1">
      <c r="A40" s="355"/>
      <c r="B40" s="107" t="s">
        <v>72</v>
      </c>
      <c r="C40" s="220">
        <v>12.678000000000001</v>
      </c>
      <c r="D40" s="161">
        <v>134</v>
      </c>
      <c r="E40" s="162">
        <v>628</v>
      </c>
      <c r="F40" s="158">
        <v>7714</v>
      </c>
      <c r="G40" s="220">
        <v>837.29100000000005</v>
      </c>
      <c r="H40" s="143">
        <v>6.782</v>
      </c>
    </row>
    <row r="41" spans="1:8" s="1331" customFormat="1" ht="16.149999999999999" customHeight="1">
      <c r="A41" s="355"/>
      <c r="B41" s="107" t="s">
        <v>73</v>
      </c>
      <c r="C41" s="220" t="s">
        <v>567</v>
      </c>
      <c r="D41" s="161">
        <v>136</v>
      </c>
      <c r="E41" s="162">
        <v>536</v>
      </c>
      <c r="F41" s="158">
        <v>6767</v>
      </c>
      <c r="G41" s="220">
        <v>871.59400000000005</v>
      </c>
      <c r="H41" s="143">
        <v>9.6720000000000006</v>
      </c>
    </row>
    <row r="42" spans="1:8" s="1331" customFormat="1" ht="16.149999999999999" customHeight="1">
      <c r="A42" s="355"/>
      <c r="B42" s="107" t="s">
        <v>74</v>
      </c>
      <c r="C42" s="220">
        <v>15.04</v>
      </c>
      <c r="D42" s="161">
        <v>140</v>
      </c>
      <c r="E42" s="162">
        <v>495</v>
      </c>
      <c r="F42" s="158">
        <v>7172</v>
      </c>
      <c r="G42" s="220">
        <v>904.06899999999996</v>
      </c>
      <c r="H42" s="143">
        <v>8.8309999999999995</v>
      </c>
    </row>
    <row r="43" spans="1:8" s="1331" customFormat="1" ht="16.149999999999999" customHeight="1">
      <c r="A43" s="355"/>
      <c r="B43" s="107" t="s">
        <v>75</v>
      </c>
      <c r="C43" s="220">
        <v>14.436</v>
      </c>
      <c r="D43" s="161">
        <v>113</v>
      </c>
      <c r="E43" s="162">
        <v>492</v>
      </c>
      <c r="F43" s="158">
        <v>6836</v>
      </c>
      <c r="G43" s="220">
        <v>920.798</v>
      </c>
      <c r="H43" s="143">
        <v>11.212999999999999</v>
      </c>
    </row>
    <row r="44" spans="1:8" s="347" customFormat="1" ht="16.149999999999999" customHeight="1">
      <c r="A44" s="355"/>
      <c r="B44" s="108" t="s">
        <v>44</v>
      </c>
      <c r="C44" s="146">
        <v>123.1</v>
      </c>
      <c r="D44" s="146">
        <v>82.5</v>
      </c>
      <c r="E44" s="147">
        <v>105.1</v>
      </c>
      <c r="F44" s="228">
        <v>95.2</v>
      </c>
      <c r="G44" s="146">
        <v>122.4</v>
      </c>
      <c r="H44" s="147">
        <v>123.7</v>
      </c>
    </row>
    <row r="45" spans="1:8" s="125" customFormat="1" ht="16.149999999999999" customHeight="1">
      <c r="A45" s="355"/>
      <c r="B45" s="282" t="s">
        <v>45</v>
      </c>
      <c r="C45" s="243">
        <v>96</v>
      </c>
      <c r="D45" s="243">
        <v>80.7</v>
      </c>
      <c r="E45" s="279">
        <v>99.4</v>
      </c>
      <c r="F45" s="243">
        <v>95.3</v>
      </c>
      <c r="G45" s="243">
        <v>101.9</v>
      </c>
      <c r="H45" s="279">
        <v>127</v>
      </c>
    </row>
    <row r="46" spans="1:8" s="125" customFormat="1" ht="18.95" customHeight="1">
      <c r="A46" s="2071" t="s">
        <v>648</v>
      </c>
      <c r="B46" s="2071"/>
      <c r="C46" s="2071"/>
      <c r="D46" s="2071"/>
      <c r="E46" s="2071"/>
      <c r="F46" s="2071"/>
      <c r="G46" s="2071"/>
      <c r="H46" s="2071"/>
    </row>
    <row r="47" spans="1:8" s="1517" customFormat="1" ht="13.9" customHeight="1">
      <c r="A47" s="2073" t="s">
        <v>540</v>
      </c>
      <c r="B47" s="2073"/>
      <c r="C47" s="2073"/>
      <c r="D47" s="2073"/>
      <c r="E47" s="2073"/>
      <c r="F47" s="2073"/>
      <c r="G47" s="2073"/>
      <c r="H47" s="2073"/>
    </row>
    <row r="48" spans="1:8">
      <c r="A48" s="442"/>
    </row>
  </sheetData>
  <mergeCells count="10">
    <mergeCell ref="A46:H46"/>
    <mergeCell ref="A47:H47"/>
    <mergeCell ref="F3:F4"/>
    <mergeCell ref="D5:F5"/>
    <mergeCell ref="G3:G5"/>
    <mergeCell ref="H3:H5"/>
    <mergeCell ref="C3:C5"/>
    <mergeCell ref="D3:D4"/>
    <mergeCell ref="E3:E4"/>
    <mergeCell ref="A3:B5"/>
  </mergeCells>
  <phoneticPr fontId="0" type="noConversion"/>
  <hyperlinks>
    <hyperlink ref="G2:H2" location="'Spis tablic     List of tables'!A58" display="Return to list of tables"/>
    <hyperlink ref="H1" location="'Spis tablic     List of tables'!A55" display="Powrót do spisu tablic"/>
    <hyperlink ref="G1"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90" zoomScaleNormal="90" workbookViewId="0">
      <selection activeCell="A48" sqref="A48"/>
    </sheetView>
  </sheetViews>
  <sheetFormatPr defaultRowHeight="14.25"/>
  <cols>
    <col min="1" max="1" width="8.625" style="291" customWidth="1"/>
    <col min="2" max="2" width="9.875" style="291" customWidth="1"/>
    <col min="3" max="9" width="9.75" style="291" customWidth="1"/>
    <col min="10" max="16384" width="9" style="291"/>
  </cols>
  <sheetData>
    <row r="1" spans="1:14">
      <c r="A1" s="385" t="s">
        <v>541</v>
      </c>
      <c r="B1" s="385"/>
      <c r="C1" s="385"/>
      <c r="D1" s="385"/>
      <c r="E1" s="385"/>
      <c r="F1" s="836"/>
      <c r="G1" s="836"/>
      <c r="H1" s="2078" t="s">
        <v>32</v>
      </c>
      <c r="I1" s="2079"/>
    </row>
    <row r="2" spans="1:14" s="1360" customFormat="1">
      <c r="A2" s="1438" t="s">
        <v>1560</v>
      </c>
      <c r="B2" s="1438"/>
      <c r="C2" s="1438"/>
      <c r="D2" s="1438"/>
      <c r="E2" s="1438"/>
      <c r="H2" s="2080" t="s">
        <v>298</v>
      </c>
      <c r="I2" s="2081"/>
    </row>
    <row r="3" spans="1:14" ht="30" customHeight="1">
      <c r="A3" s="2088" t="s">
        <v>1561</v>
      </c>
      <c r="B3" s="2089"/>
      <c r="C3" s="2074" t="s">
        <v>1562</v>
      </c>
      <c r="D3" s="2085" t="s">
        <v>1565</v>
      </c>
      <c r="E3" s="2086"/>
      <c r="F3" s="2074" t="s">
        <v>1566</v>
      </c>
      <c r="G3" s="2074" t="s">
        <v>1567</v>
      </c>
      <c r="H3" s="1772" t="s">
        <v>1568</v>
      </c>
      <c r="I3" s="1768" t="s">
        <v>1569</v>
      </c>
    </row>
    <row r="4" spans="1:14" ht="145.15" customHeight="1">
      <c r="A4" s="2090"/>
      <c r="B4" s="2091"/>
      <c r="C4" s="1801"/>
      <c r="D4" s="2074" t="s">
        <v>1563</v>
      </c>
      <c r="E4" s="2074" t="s">
        <v>1564</v>
      </c>
      <c r="F4" s="2087"/>
      <c r="G4" s="2075"/>
      <c r="H4" s="2082"/>
      <c r="I4" s="2083"/>
    </row>
    <row r="5" spans="1:14" ht="10.15" customHeight="1">
      <c r="A5" s="2092"/>
      <c r="B5" s="2093"/>
      <c r="C5" s="1802"/>
      <c r="D5" s="1802"/>
      <c r="E5" s="1802"/>
      <c r="F5" s="1802"/>
      <c r="G5" s="2076"/>
      <c r="H5" s="2076"/>
      <c r="I5" s="2084"/>
    </row>
    <row r="6" spans="1:14" s="541" customFormat="1" ht="15" customHeight="1">
      <c r="A6" s="377">
        <v>2016</v>
      </c>
      <c r="B6" s="537" t="s">
        <v>54</v>
      </c>
      <c r="C6" s="380">
        <v>1967</v>
      </c>
      <c r="D6" s="538">
        <v>17176</v>
      </c>
      <c r="E6" s="538">
        <v>301407</v>
      </c>
      <c r="F6" s="538">
        <v>37091</v>
      </c>
      <c r="G6" s="538">
        <v>302</v>
      </c>
      <c r="H6" s="538">
        <v>34957</v>
      </c>
      <c r="I6" s="327">
        <v>9309</v>
      </c>
    </row>
    <row r="7" spans="1:14" s="651" customFormat="1" ht="15" customHeight="1">
      <c r="A7" s="377">
        <v>2017</v>
      </c>
      <c r="B7" s="537" t="s">
        <v>54</v>
      </c>
      <c r="C7" s="380">
        <v>1926</v>
      </c>
      <c r="D7" s="538">
        <v>14720</v>
      </c>
      <c r="E7" s="538">
        <v>273652</v>
      </c>
      <c r="F7" s="538">
        <v>53952</v>
      </c>
      <c r="G7" s="622">
        <v>292.202</v>
      </c>
      <c r="H7" s="538">
        <v>56709</v>
      </c>
      <c r="I7" s="327">
        <v>9364.0789999999997</v>
      </c>
    </row>
    <row r="8" spans="1:14" s="325" customFormat="1" ht="15" customHeight="1">
      <c r="A8" s="377"/>
      <c r="B8" s="378" t="s">
        <v>44</v>
      </c>
      <c r="C8" s="379">
        <v>97.9</v>
      </c>
      <c r="D8" s="462">
        <v>85.7</v>
      </c>
      <c r="E8" s="546">
        <v>90.8</v>
      </c>
      <c r="F8" s="462">
        <v>145.5</v>
      </c>
      <c r="G8" s="462">
        <v>96.7</v>
      </c>
      <c r="H8" s="462">
        <v>162.19999999999999</v>
      </c>
      <c r="I8" s="944">
        <v>100.6</v>
      </c>
    </row>
    <row r="9" spans="1:14" s="440" customFormat="1" ht="4.9000000000000004" customHeight="1">
      <c r="A9" s="377"/>
      <c r="B9" s="378"/>
      <c r="C9" s="717"/>
      <c r="D9" s="546"/>
      <c r="E9" s="546"/>
      <c r="F9" s="546"/>
      <c r="G9" s="546"/>
      <c r="H9" s="695"/>
      <c r="I9" s="944"/>
    </row>
    <row r="10" spans="1:14" s="573" customFormat="1" ht="15" customHeight="1">
      <c r="A10" s="377">
        <v>2017</v>
      </c>
      <c r="B10" s="537" t="s">
        <v>670</v>
      </c>
      <c r="C10" s="380">
        <v>665</v>
      </c>
      <c r="D10" s="538">
        <v>5651</v>
      </c>
      <c r="E10" s="538">
        <v>85628</v>
      </c>
      <c r="F10" s="538">
        <v>16973</v>
      </c>
      <c r="G10" s="538">
        <v>88</v>
      </c>
      <c r="H10" s="538">
        <v>14164</v>
      </c>
      <c r="I10" s="327">
        <v>2399</v>
      </c>
    </row>
    <row r="11" spans="1:14" s="573" customFormat="1" ht="15" customHeight="1">
      <c r="A11" s="377"/>
      <c r="B11" s="537" t="s">
        <v>671</v>
      </c>
      <c r="C11" s="380">
        <v>826</v>
      </c>
      <c r="D11" s="538">
        <v>7097</v>
      </c>
      <c r="E11" s="538">
        <v>109182</v>
      </c>
      <c r="F11" s="538">
        <v>21470</v>
      </c>
      <c r="G11" s="538">
        <v>114</v>
      </c>
      <c r="H11" s="538">
        <v>20429</v>
      </c>
      <c r="I11" s="327">
        <v>3266</v>
      </c>
      <c r="N11" s="595"/>
    </row>
    <row r="12" spans="1:14" s="573" customFormat="1" ht="15" customHeight="1">
      <c r="A12" s="377"/>
      <c r="B12" s="537" t="s">
        <v>667</v>
      </c>
      <c r="C12" s="380">
        <v>1014</v>
      </c>
      <c r="D12" s="538">
        <v>8600</v>
      </c>
      <c r="E12" s="538">
        <v>132091</v>
      </c>
      <c r="F12" s="538">
        <v>26043</v>
      </c>
      <c r="G12" s="538">
        <v>140</v>
      </c>
      <c r="H12" s="538">
        <v>26676</v>
      </c>
      <c r="I12" s="327">
        <v>4231.223</v>
      </c>
      <c r="N12" s="595"/>
    </row>
    <row r="13" spans="1:14" s="606" customFormat="1" ht="15" customHeight="1">
      <c r="A13" s="377"/>
      <c r="B13" s="537" t="s">
        <v>672</v>
      </c>
      <c r="C13" s="380">
        <v>1101</v>
      </c>
      <c r="D13" s="538">
        <v>9585</v>
      </c>
      <c r="E13" s="538">
        <v>154974</v>
      </c>
      <c r="F13" s="538">
        <v>30508</v>
      </c>
      <c r="G13" s="622">
        <f>166692/1000</f>
        <v>166.69200000000001</v>
      </c>
      <c r="H13" s="538">
        <v>32759</v>
      </c>
      <c r="I13" s="327">
        <f>5084610/1000</f>
        <v>5084.6099999999997</v>
      </c>
      <c r="N13" s="595"/>
    </row>
    <row r="14" spans="1:14" s="606" customFormat="1" ht="15" customHeight="1">
      <c r="A14" s="377"/>
      <c r="B14" s="537" t="s">
        <v>673</v>
      </c>
      <c r="C14" s="380">
        <v>1288</v>
      </c>
      <c r="D14" s="538">
        <v>10592</v>
      </c>
      <c r="E14" s="538">
        <v>179307</v>
      </c>
      <c r="F14" s="538">
        <v>35030</v>
      </c>
      <c r="G14" s="622">
        <f>191115/1000</f>
        <v>191.11500000000001</v>
      </c>
      <c r="H14" s="538">
        <v>37422</v>
      </c>
      <c r="I14" s="327">
        <f>6013327/1000</f>
        <v>6013.3270000000002</v>
      </c>
      <c r="N14" s="595"/>
    </row>
    <row r="15" spans="1:14" s="606" customFormat="1" ht="15" customHeight="1">
      <c r="A15" s="377"/>
      <c r="B15" s="537" t="s">
        <v>674</v>
      </c>
      <c r="C15" s="380">
        <v>1458</v>
      </c>
      <c r="D15" s="538">
        <v>11245</v>
      </c>
      <c r="E15" s="538">
        <v>203692</v>
      </c>
      <c r="F15" s="538">
        <v>39726</v>
      </c>
      <c r="G15" s="622">
        <f>216172/1000</f>
        <v>216.172</v>
      </c>
      <c r="H15" s="538">
        <v>42505</v>
      </c>
      <c r="I15" s="327">
        <f>6932260/1000</f>
        <v>6932.26</v>
      </c>
      <c r="N15" s="595"/>
    </row>
    <row r="16" spans="1:14" s="651" customFormat="1" ht="15" customHeight="1">
      <c r="A16" s="377"/>
      <c r="B16" s="537" t="s">
        <v>675</v>
      </c>
      <c r="C16" s="380">
        <v>1618</v>
      </c>
      <c r="D16" s="538">
        <v>12645</v>
      </c>
      <c r="E16" s="538">
        <v>229742</v>
      </c>
      <c r="F16" s="538">
        <v>44621</v>
      </c>
      <c r="G16" s="622">
        <v>241.28100000000001</v>
      </c>
      <c r="H16" s="538">
        <v>47927</v>
      </c>
      <c r="I16" s="327">
        <v>7876.107</v>
      </c>
      <c r="N16" s="595"/>
    </row>
    <row r="17" spans="1:14" s="651" customFormat="1" ht="15" customHeight="1">
      <c r="A17" s="377"/>
      <c r="B17" s="537" t="s">
        <v>676</v>
      </c>
      <c r="C17" s="380">
        <v>1770</v>
      </c>
      <c r="D17" s="538">
        <v>14001</v>
      </c>
      <c r="E17" s="538">
        <v>253597</v>
      </c>
      <c r="F17" s="538">
        <v>49641</v>
      </c>
      <c r="G17" s="622">
        <v>268.87400000000002</v>
      </c>
      <c r="H17" s="538">
        <v>53011</v>
      </c>
      <c r="I17" s="327">
        <v>8689.5429999999997</v>
      </c>
      <c r="N17" s="595"/>
    </row>
    <row r="18" spans="1:14" s="651" customFormat="1" ht="15" customHeight="1">
      <c r="A18" s="377"/>
      <c r="B18" s="537" t="s">
        <v>54</v>
      </c>
      <c r="C18" s="380">
        <v>1926</v>
      </c>
      <c r="D18" s="538">
        <v>14720</v>
      </c>
      <c r="E18" s="538">
        <v>273652</v>
      </c>
      <c r="F18" s="538">
        <v>53952</v>
      </c>
      <c r="G18" s="622">
        <v>292.202</v>
      </c>
      <c r="H18" s="538">
        <v>56709</v>
      </c>
      <c r="I18" s="327">
        <v>9364.0789999999997</v>
      </c>
      <c r="N18" s="595"/>
    </row>
    <row r="19" spans="1:14" s="680" customFormat="1" ht="9" customHeight="1">
      <c r="A19" s="377"/>
      <c r="B19" s="537"/>
      <c r="C19" s="380"/>
      <c r="D19" s="538"/>
      <c r="E19" s="538"/>
      <c r="F19" s="538"/>
      <c r="G19" s="622"/>
      <c r="H19" s="538"/>
      <c r="I19" s="327"/>
      <c r="N19" s="595"/>
    </row>
    <row r="20" spans="1:14" s="680" customFormat="1" ht="15" customHeight="1">
      <c r="A20" s="377">
        <v>2018</v>
      </c>
      <c r="B20" s="537" t="s">
        <v>668</v>
      </c>
      <c r="C20" s="380">
        <v>359</v>
      </c>
      <c r="D20" s="538">
        <v>2509</v>
      </c>
      <c r="E20" s="538">
        <v>47301</v>
      </c>
      <c r="F20" s="538">
        <v>8720</v>
      </c>
      <c r="G20" s="622">
        <v>55.594000000000001</v>
      </c>
      <c r="H20" s="538">
        <v>8252</v>
      </c>
      <c r="I20" s="327">
        <v>1125.058</v>
      </c>
      <c r="N20" s="595"/>
    </row>
    <row r="21" spans="1:14" s="680" customFormat="1" ht="15" customHeight="1">
      <c r="A21" s="377"/>
      <c r="B21" s="537" t="s">
        <v>669</v>
      </c>
      <c r="C21" s="380">
        <v>538</v>
      </c>
      <c r="D21" s="538">
        <v>4171</v>
      </c>
      <c r="E21" s="538">
        <v>74331</v>
      </c>
      <c r="F21" s="538">
        <v>13684</v>
      </c>
      <c r="G21" s="622">
        <v>84.07</v>
      </c>
      <c r="H21" s="538">
        <v>13385</v>
      </c>
      <c r="I21" s="327">
        <v>1780.3879999999999</v>
      </c>
      <c r="N21" s="595"/>
    </row>
    <row r="22" spans="1:14" s="680" customFormat="1" ht="15" customHeight="1">
      <c r="A22" s="377"/>
      <c r="B22" s="537" t="s">
        <v>670</v>
      </c>
      <c r="C22" s="380">
        <v>715</v>
      </c>
      <c r="D22" s="538">
        <v>5666</v>
      </c>
      <c r="E22" s="538">
        <v>100938</v>
      </c>
      <c r="F22" s="538">
        <v>18456</v>
      </c>
      <c r="G22" s="622">
        <v>112.004</v>
      </c>
      <c r="H22" s="538">
        <v>18371</v>
      </c>
      <c r="I22" s="327">
        <v>2760.2930000000001</v>
      </c>
      <c r="N22" s="595"/>
    </row>
    <row r="23" spans="1:14" s="680" customFormat="1" ht="15" customHeight="1">
      <c r="A23" s="377"/>
      <c r="B23" s="537" t="s">
        <v>671</v>
      </c>
      <c r="C23" s="380">
        <v>882</v>
      </c>
      <c r="D23" s="538">
        <v>6957</v>
      </c>
      <c r="E23" s="538">
        <v>127274</v>
      </c>
      <c r="F23" s="538">
        <v>23399</v>
      </c>
      <c r="G23" s="622">
        <v>144.173</v>
      </c>
      <c r="H23" s="538">
        <v>23081</v>
      </c>
      <c r="I23" s="327">
        <v>3746.5419999999999</v>
      </c>
      <c r="N23" s="595"/>
    </row>
    <row r="24" spans="1:14" s="680" customFormat="1" ht="15" customHeight="1">
      <c r="A24" s="377"/>
      <c r="B24" s="537" t="s">
        <v>667</v>
      </c>
      <c r="C24" s="380">
        <v>1064</v>
      </c>
      <c r="D24" s="538">
        <v>8268</v>
      </c>
      <c r="E24" s="538">
        <v>155206</v>
      </c>
      <c r="F24" s="538">
        <v>28998</v>
      </c>
      <c r="G24" s="622">
        <v>176.66499999999999</v>
      </c>
      <c r="H24" s="538">
        <v>28308</v>
      </c>
      <c r="I24" s="327">
        <v>4876.2359999999999</v>
      </c>
      <c r="N24" s="595"/>
    </row>
    <row r="25" spans="1:14" s="503" customFormat="1" ht="15" customHeight="1">
      <c r="A25" s="377"/>
      <c r="B25" s="378" t="s">
        <v>44</v>
      </c>
      <c r="C25" s="379">
        <v>104.9</v>
      </c>
      <c r="D25" s="546">
        <v>96.1</v>
      </c>
      <c r="E25" s="546">
        <v>117.5</v>
      </c>
      <c r="F25" s="546">
        <v>111.3</v>
      </c>
      <c r="G25" s="546">
        <v>126.1</v>
      </c>
      <c r="H25" s="546">
        <v>106.1</v>
      </c>
      <c r="I25" s="944">
        <v>115.2</v>
      </c>
      <c r="N25" s="595"/>
    </row>
    <row r="26" spans="1:14" s="564" customFormat="1" ht="10.15" customHeight="1">
      <c r="A26" s="377"/>
      <c r="B26" s="378"/>
      <c r="C26" s="379"/>
      <c r="D26" s="546"/>
      <c r="E26" s="546"/>
      <c r="F26" s="546"/>
      <c r="G26" s="546"/>
      <c r="H26" s="546"/>
      <c r="I26" s="944"/>
      <c r="N26" s="595"/>
    </row>
    <row r="27" spans="1:14" s="573" customFormat="1" ht="15" customHeight="1">
      <c r="A27" s="377">
        <v>2017</v>
      </c>
      <c r="B27" s="537" t="s">
        <v>73</v>
      </c>
      <c r="C27" s="380">
        <v>144</v>
      </c>
      <c r="D27" s="538">
        <v>1444</v>
      </c>
      <c r="E27" s="538">
        <v>21301</v>
      </c>
      <c r="F27" s="538">
        <v>4297</v>
      </c>
      <c r="G27" s="538">
        <v>23</v>
      </c>
      <c r="H27" s="538">
        <v>4276</v>
      </c>
      <c r="I27" s="327">
        <v>783</v>
      </c>
    </row>
    <row r="28" spans="1:14" s="573" customFormat="1" ht="15" customHeight="1">
      <c r="A28" s="377"/>
      <c r="B28" s="537" t="s">
        <v>74</v>
      </c>
      <c r="C28" s="380">
        <v>161</v>
      </c>
      <c r="D28" s="538">
        <v>1446</v>
      </c>
      <c r="E28" s="538">
        <v>23554</v>
      </c>
      <c r="F28" s="538">
        <v>4497</v>
      </c>
      <c r="G28" s="538">
        <v>26</v>
      </c>
      <c r="H28" s="538">
        <v>6266</v>
      </c>
      <c r="I28" s="327">
        <v>868</v>
      </c>
    </row>
    <row r="29" spans="1:14" s="573" customFormat="1" ht="15" customHeight="1">
      <c r="A29" s="377"/>
      <c r="B29" s="537" t="s">
        <v>75</v>
      </c>
      <c r="C29" s="380">
        <v>188</v>
      </c>
      <c r="D29" s="538">
        <v>1503</v>
      </c>
      <c r="E29" s="538">
        <v>22909</v>
      </c>
      <c r="F29" s="538">
        <v>4573</v>
      </c>
      <c r="G29" s="538">
        <v>26</v>
      </c>
      <c r="H29" s="538">
        <v>6247</v>
      </c>
      <c r="I29" s="327">
        <v>965</v>
      </c>
    </row>
    <row r="30" spans="1:14" s="606" customFormat="1" ht="15" customHeight="1">
      <c r="A30" s="377"/>
      <c r="B30" s="537" t="s">
        <v>76</v>
      </c>
      <c r="C30" s="380">
        <v>77</v>
      </c>
      <c r="D30" s="538">
        <v>1037</v>
      </c>
      <c r="E30" s="538">
        <v>22883</v>
      </c>
      <c r="F30" s="538">
        <v>4465</v>
      </c>
      <c r="G30" s="622">
        <f>26567/1000</f>
        <v>26.567</v>
      </c>
      <c r="H30" s="538">
        <v>6083</v>
      </c>
      <c r="I30" s="327">
        <f>853387/1000</f>
        <v>853.38699999999994</v>
      </c>
    </row>
    <row r="31" spans="1:14" s="606" customFormat="1" ht="15" customHeight="1">
      <c r="A31" s="377"/>
      <c r="B31" s="537" t="s">
        <v>77</v>
      </c>
      <c r="C31" s="380">
        <v>186</v>
      </c>
      <c r="D31" s="538">
        <v>1007</v>
      </c>
      <c r="E31" s="538">
        <v>24333</v>
      </c>
      <c r="F31" s="538">
        <v>4522</v>
      </c>
      <c r="G31" s="622">
        <f>24423/1000</f>
        <v>24.422999999999998</v>
      </c>
      <c r="H31" s="538">
        <v>4663</v>
      </c>
      <c r="I31" s="327">
        <f>928717/1000</f>
        <v>928.71699999999998</v>
      </c>
    </row>
    <row r="32" spans="1:14" s="606" customFormat="1" ht="15" customHeight="1">
      <c r="A32" s="377"/>
      <c r="B32" s="537" t="s">
        <v>78</v>
      </c>
      <c r="C32" s="380">
        <v>170</v>
      </c>
      <c r="D32" s="538">
        <v>653</v>
      </c>
      <c r="E32" s="538">
        <v>24385</v>
      </c>
      <c r="F32" s="538">
        <v>4696</v>
      </c>
      <c r="G32" s="622">
        <f>25257/1000</f>
        <v>25.257000000000001</v>
      </c>
      <c r="H32" s="538">
        <v>5083</v>
      </c>
      <c r="I32" s="327">
        <f>918933/1000</f>
        <v>918.93299999999999</v>
      </c>
    </row>
    <row r="33" spans="1:13" s="651" customFormat="1" ht="15" customHeight="1">
      <c r="A33" s="377"/>
      <c r="B33" s="537" t="s">
        <v>79</v>
      </c>
      <c r="C33" s="380">
        <v>160</v>
      </c>
      <c r="D33" s="538">
        <v>1217</v>
      </c>
      <c r="E33" s="538">
        <v>26050</v>
      </c>
      <c r="F33" s="538">
        <v>4895</v>
      </c>
      <c r="G33" s="622">
        <v>25.109000000000002</v>
      </c>
      <c r="H33" s="538">
        <v>5422</v>
      </c>
      <c r="I33" s="327">
        <v>943.84699999999998</v>
      </c>
    </row>
    <row r="34" spans="1:13" s="651" customFormat="1" ht="15" customHeight="1">
      <c r="A34" s="377"/>
      <c r="B34" s="537" t="s">
        <v>80</v>
      </c>
      <c r="C34" s="380">
        <v>152</v>
      </c>
      <c r="D34" s="538">
        <v>1356</v>
      </c>
      <c r="E34" s="538">
        <v>23855</v>
      </c>
      <c r="F34" s="538">
        <v>5020</v>
      </c>
      <c r="G34" s="622">
        <v>27.593</v>
      </c>
      <c r="H34" s="538">
        <v>5083</v>
      </c>
      <c r="I34" s="327">
        <v>813.43600000000004</v>
      </c>
    </row>
    <row r="35" spans="1:13" s="651" customFormat="1" ht="15" customHeight="1">
      <c r="A35" s="377"/>
      <c r="B35" s="537" t="s">
        <v>81</v>
      </c>
      <c r="C35" s="380">
        <v>155</v>
      </c>
      <c r="D35" s="538">
        <v>719</v>
      </c>
      <c r="E35" s="538">
        <v>20055</v>
      </c>
      <c r="F35" s="538">
        <v>4311</v>
      </c>
      <c r="G35" s="622">
        <v>23.327999999999999</v>
      </c>
      <c r="H35" s="538">
        <v>3698</v>
      </c>
      <c r="I35" s="327">
        <v>674.53599999999994</v>
      </c>
    </row>
    <row r="36" spans="1:13" s="680" customFormat="1" ht="9" customHeight="1">
      <c r="A36" s="377"/>
      <c r="B36" s="537"/>
      <c r="C36" s="380"/>
      <c r="D36" s="538"/>
      <c r="E36" s="538"/>
      <c r="F36" s="538"/>
      <c r="G36" s="622"/>
      <c r="H36" s="538"/>
      <c r="I36" s="327"/>
    </row>
    <row r="37" spans="1:13" s="680" customFormat="1" ht="15" customHeight="1">
      <c r="A37" s="377">
        <v>2018</v>
      </c>
      <c r="B37" s="537" t="s">
        <v>82</v>
      </c>
      <c r="C37" s="380">
        <v>173</v>
      </c>
      <c r="D37" s="538">
        <v>1032</v>
      </c>
      <c r="E37" s="538">
        <v>24409</v>
      </c>
      <c r="F37" s="538">
        <v>4462</v>
      </c>
      <c r="G37" s="622">
        <v>27</v>
      </c>
      <c r="H37" s="538">
        <v>3678</v>
      </c>
      <c r="I37" s="327">
        <v>679.73400000000004</v>
      </c>
      <c r="M37" s="595"/>
    </row>
    <row r="38" spans="1:13" s="680" customFormat="1" ht="15" customHeight="1">
      <c r="A38" s="377"/>
      <c r="B38" s="537" t="s">
        <v>83</v>
      </c>
      <c r="C38" s="380">
        <v>186</v>
      </c>
      <c r="D38" s="538">
        <v>1458</v>
      </c>
      <c r="E38" s="538">
        <v>22892</v>
      </c>
      <c r="F38" s="538">
        <v>4258</v>
      </c>
      <c r="G38" s="622">
        <v>28.346</v>
      </c>
      <c r="H38" s="538">
        <v>4574</v>
      </c>
      <c r="I38" s="327">
        <v>445.32400000000001</v>
      </c>
    </row>
    <row r="39" spans="1:13" s="680" customFormat="1" ht="15" customHeight="1">
      <c r="A39" s="377"/>
      <c r="B39" s="537" t="s">
        <v>72</v>
      </c>
      <c r="C39" s="380">
        <v>179</v>
      </c>
      <c r="D39" s="538">
        <v>1662</v>
      </c>
      <c r="E39" s="538">
        <v>27030</v>
      </c>
      <c r="F39" s="538">
        <v>4964</v>
      </c>
      <c r="G39" s="622">
        <v>28.475999999999999</v>
      </c>
      <c r="H39" s="538">
        <v>5133</v>
      </c>
      <c r="I39" s="327">
        <v>665.39099999999996</v>
      </c>
      <c r="M39" s="595"/>
    </row>
    <row r="40" spans="1:13" s="680" customFormat="1" ht="15" customHeight="1">
      <c r="A40" s="377"/>
      <c r="B40" s="537" t="s">
        <v>73</v>
      </c>
      <c r="C40" s="380">
        <v>177</v>
      </c>
      <c r="D40" s="538">
        <v>1495</v>
      </c>
      <c r="E40" s="538">
        <v>26607</v>
      </c>
      <c r="F40" s="538">
        <v>4772</v>
      </c>
      <c r="G40" s="622">
        <v>27.934000000000001</v>
      </c>
      <c r="H40" s="538">
        <v>4986</v>
      </c>
      <c r="I40" s="327">
        <v>979.90499999999997</v>
      </c>
      <c r="M40" s="595"/>
    </row>
    <row r="41" spans="1:13" s="680" customFormat="1" ht="15" customHeight="1">
      <c r="A41" s="377"/>
      <c r="B41" s="537" t="s">
        <v>74</v>
      </c>
      <c r="C41" s="380">
        <v>167</v>
      </c>
      <c r="D41" s="538">
        <v>1291</v>
      </c>
      <c r="E41" s="538">
        <v>26336</v>
      </c>
      <c r="F41" s="538">
        <v>4943</v>
      </c>
      <c r="G41" s="622">
        <v>32.168999999999997</v>
      </c>
      <c r="H41" s="538">
        <v>4710</v>
      </c>
      <c r="I41" s="327">
        <v>986.24900000000002</v>
      </c>
      <c r="M41" s="595"/>
    </row>
    <row r="42" spans="1:13" s="680" customFormat="1" ht="15" customHeight="1">
      <c r="A42" s="377"/>
      <c r="B42" s="537" t="s">
        <v>75</v>
      </c>
      <c r="C42" s="380">
        <v>184</v>
      </c>
      <c r="D42" s="538">
        <v>1311</v>
      </c>
      <c r="E42" s="538">
        <v>27932</v>
      </c>
      <c r="F42" s="538" t="s">
        <v>567</v>
      </c>
      <c r="G42" s="622">
        <v>32.491999999999997</v>
      </c>
      <c r="H42" s="538">
        <v>5228</v>
      </c>
      <c r="I42" s="327">
        <v>1129.694</v>
      </c>
      <c r="M42" s="595"/>
    </row>
    <row r="43" spans="1:13" s="325" customFormat="1" ht="15" customHeight="1">
      <c r="A43" s="377"/>
      <c r="B43" s="378" t="s">
        <v>44</v>
      </c>
      <c r="C43" s="379">
        <v>97.9</v>
      </c>
      <c r="D43" s="546">
        <v>87.2</v>
      </c>
      <c r="E43" s="546">
        <v>121.9</v>
      </c>
      <c r="F43" s="546">
        <v>122.4</v>
      </c>
      <c r="G43" s="546">
        <v>125.1</v>
      </c>
      <c r="H43" s="546">
        <v>83.7</v>
      </c>
      <c r="I43" s="944">
        <v>117.1</v>
      </c>
    </row>
    <row r="44" spans="1:13" s="1147" customFormat="1" ht="15" customHeight="1">
      <c r="A44" s="1145"/>
      <c r="B44" s="381" t="s">
        <v>45</v>
      </c>
      <c r="C44" s="382">
        <v>110.2</v>
      </c>
      <c r="D44" s="383">
        <v>101.5</v>
      </c>
      <c r="E44" s="383">
        <v>106.1</v>
      </c>
      <c r="F44" s="383">
        <v>113.3</v>
      </c>
      <c r="G44" s="383">
        <v>101</v>
      </c>
      <c r="H44" s="383">
        <v>111</v>
      </c>
      <c r="I44" s="1146">
        <v>114.5</v>
      </c>
    </row>
    <row r="45" spans="1:13" s="384" customFormat="1" ht="15" customHeight="1">
      <c r="A45" s="2077" t="s">
        <v>624</v>
      </c>
      <c r="B45" s="2077"/>
      <c r="C45" s="2077"/>
      <c r="D45" s="2077"/>
      <c r="E45" s="2077"/>
      <c r="F45" s="2077"/>
      <c r="G45" s="2077"/>
      <c r="H45" s="2077"/>
      <c r="I45" s="2077"/>
    </row>
    <row r="46" spans="1:13" s="384" customFormat="1" ht="12" customHeight="1">
      <c r="A46" s="945" t="s">
        <v>432</v>
      </c>
      <c r="B46" s="945"/>
      <c r="C46" s="945"/>
      <c r="D46" s="945"/>
      <c r="E46" s="945"/>
      <c r="F46" s="945"/>
      <c r="G46" s="945"/>
      <c r="H46" s="945"/>
      <c r="I46" s="945"/>
    </row>
    <row r="47" spans="1:13" s="1440" customFormat="1" ht="12" customHeight="1">
      <c r="A47" s="1439" t="s">
        <v>542</v>
      </c>
    </row>
    <row r="48" spans="1:13" s="1440" customFormat="1" ht="12" customHeight="1">
      <c r="A48" s="1439" t="s">
        <v>469</v>
      </c>
    </row>
    <row r="49" s="384" customFormat="1" ht="11.25"/>
    <row r="50" s="384" customFormat="1" ht="11.25"/>
  </sheetData>
  <mergeCells count="12">
    <mergeCell ref="G3:G5"/>
    <mergeCell ref="A45:I45"/>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zoomScaleNormal="100" workbookViewId="0">
      <selection activeCell="A56" sqref="A56:G56"/>
    </sheetView>
  </sheetViews>
  <sheetFormatPr defaultRowHeight="12.75"/>
  <cols>
    <col min="1" max="1" width="8.625" style="4" customWidth="1"/>
    <col min="2" max="2" width="14.5" style="4" customWidth="1"/>
    <col min="3" max="7" width="11.625" style="4" customWidth="1"/>
    <col min="8" max="16384" width="9" style="4"/>
  </cols>
  <sheetData>
    <row r="1" spans="1:7" ht="14.25">
      <c r="A1" s="1642" t="s">
        <v>625</v>
      </c>
      <c r="B1" s="1642"/>
      <c r="C1" s="1642"/>
      <c r="D1" s="1642"/>
      <c r="E1" s="1642"/>
      <c r="F1" s="97" t="s">
        <v>32</v>
      </c>
      <c r="G1" s="9"/>
    </row>
    <row r="2" spans="1:7" s="1342" customFormat="1" ht="14.25">
      <c r="A2" s="1699" t="s">
        <v>1570</v>
      </c>
      <c r="B2" s="1699"/>
      <c r="C2" s="1699"/>
      <c r="D2" s="1699"/>
      <c r="E2" s="1699"/>
      <c r="F2" s="1619" t="s">
        <v>298</v>
      </c>
      <c r="G2" s="1619"/>
    </row>
    <row r="3" spans="1:7" ht="14.85" customHeight="1">
      <c r="A3" s="1638" t="s">
        <v>1571</v>
      </c>
      <c r="B3" s="1638"/>
      <c r="C3" s="1633" t="s">
        <v>1572</v>
      </c>
      <c r="D3" s="1932" t="s">
        <v>1573</v>
      </c>
      <c r="E3" s="927"/>
      <c r="F3" s="927"/>
      <c r="G3" s="927"/>
    </row>
    <row r="4" spans="1:7" ht="14.85" customHeight="1">
      <c r="A4" s="1626"/>
      <c r="B4" s="1626"/>
      <c r="C4" s="1634"/>
      <c r="D4" s="1622"/>
      <c r="E4" s="929"/>
      <c r="F4" s="929"/>
      <c r="G4" s="929"/>
    </row>
    <row r="5" spans="1:7" ht="14.85" customHeight="1">
      <c r="A5" s="1626"/>
      <c r="B5" s="1626"/>
      <c r="C5" s="1634"/>
      <c r="D5" s="1622"/>
      <c r="E5" s="929"/>
      <c r="F5" s="929"/>
      <c r="G5" s="929"/>
    </row>
    <row r="6" spans="1:7" ht="14.85" customHeight="1">
      <c r="A6" s="1626"/>
      <c r="B6" s="1626"/>
      <c r="C6" s="1634"/>
      <c r="D6" s="1622"/>
      <c r="E6" s="1664" t="s">
        <v>1574</v>
      </c>
      <c r="F6" s="1643" t="s">
        <v>1575</v>
      </c>
      <c r="G6" s="1664" t="s">
        <v>1576</v>
      </c>
    </row>
    <row r="7" spans="1:7" ht="14.85" customHeight="1">
      <c r="A7" s="1626"/>
      <c r="B7" s="1626"/>
      <c r="C7" s="1634"/>
      <c r="D7" s="1622"/>
      <c r="E7" s="1665"/>
      <c r="F7" s="1644"/>
      <c r="G7" s="1665"/>
    </row>
    <row r="8" spans="1:7" ht="14.85" customHeight="1">
      <c r="A8" s="1626"/>
      <c r="B8" s="1626"/>
      <c r="C8" s="1634"/>
      <c r="D8" s="1622"/>
      <c r="E8" s="1665"/>
      <c r="F8" s="1644"/>
      <c r="G8" s="1665"/>
    </row>
    <row r="9" spans="1:7" ht="14.85" customHeight="1">
      <c r="A9" s="1626"/>
      <c r="B9" s="1626"/>
      <c r="C9" s="1634"/>
      <c r="D9" s="1622"/>
      <c r="E9" s="1665"/>
      <c r="F9" s="1644"/>
      <c r="G9" s="1665"/>
    </row>
    <row r="10" spans="1:7" ht="14.85" customHeight="1">
      <c r="A10" s="1626"/>
      <c r="B10" s="1626"/>
      <c r="C10" s="1634"/>
      <c r="D10" s="1622"/>
      <c r="E10" s="1665"/>
      <c r="F10" s="1644"/>
      <c r="G10" s="1665"/>
    </row>
    <row r="11" spans="1:7" ht="14.85" customHeight="1">
      <c r="A11" s="1626"/>
      <c r="B11" s="1626"/>
      <c r="C11" s="1634"/>
      <c r="D11" s="1622"/>
      <c r="E11" s="1665"/>
      <c r="F11" s="1644"/>
      <c r="G11" s="1665"/>
    </row>
    <row r="12" spans="1:7" ht="14.85" customHeight="1">
      <c r="A12" s="1626"/>
      <c r="B12" s="1626"/>
      <c r="C12" s="1634"/>
      <c r="D12" s="1622"/>
      <c r="E12" s="1665"/>
      <c r="F12" s="1644"/>
      <c r="G12" s="1665"/>
    </row>
    <row r="13" spans="1:7" ht="14.85" customHeight="1">
      <c r="A13" s="1626"/>
      <c r="B13" s="1626"/>
      <c r="C13" s="1634"/>
      <c r="D13" s="1622"/>
      <c r="E13" s="1665"/>
      <c r="F13" s="1644"/>
      <c r="G13" s="1665"/>
    </row>
    <row r="14" spans="1:7" ht="15.95" customHeight="1">
      <c r="A14" s="1627"/>
      <c r="B14" s="1627"/>
      <c r="C14" s="1973" t="s">
        <v>1577</v>
      </c>
      <c r="D14" s="1974"/>
      <c r="E14" s="1974"/>
      <c r="F14" s="1974"/>
      <c r="G14" s="1974"/>
    </row>
    <row r="15" spans="1:7" s="127" customFormat="1" ht="15" customHeight="1">
      <c r="A15" s="355">
        <v>2016</v>
      </c>
      <c r="B15" s="107" t="s">
        <v>54</v>
      </c>
      <c r="C15" s="316">
        <v>13820.1</v>
      </c>
      <c r="D15" s="316">
        <v>7702</v>
      </c>
      <c r="E15" s="316">
        <v>3023.2</v>
      </c>
      <c r="F15" s="316">
        <v>2647.7</v>
      </c>
      <c r="G15" s="386">
        <v>2031.1</v>
      </c>
    </row>
    <row r="16" spans="1:7" s="127" customFormat="1" ht="15" customHeight="1">
      <c r="A16" s="355">
        <v>2017</v>
      </c>
      <c r="B16" s="107" t="s">
        <v>54</v>
      </c>
      <c r="C16" s="316">
        <v>15200.304699999999</v>
      </c>
      <c r="D16" s="316">
        <v>8221.1224000000002</v>
      </c>
      <c r="E16" s="316">
        <v>2934.6824999999999</v>
      </c>
      <c r="F16" s="316">
        <v>3182.0382999999997</v>
      </c>
      <c r="G16" s="386">
        <v>2104.4016000000001</v>
      </c>
    </row>
    <row r="17" spans="1:7" s="127" customFormat="1" ht="15" customHeight="1">
      <c r="A17" s="355"/>
      <c r="B17" s="108" t="s">
        <v>44</v>
      </c>
      <c r="C17" s="389">
        <v>110</v>
      </c>
      <c r="D17" s="389">
        <v>106.7</v>
      </c>
      <c r="E17" s="389">
        <v>97.1</v>
      </c>
      <c r="F17" s="389">
        <v>120.2</v>
      </c>
      <c r="G17" s="390">
        <v>103.6</v>
      </c>
    </row>
    <row r="18" spans="1:7" s="127" customFormat="1" ht="4.9000000000000004" customHeight="1">
      <c r="A18" s="355"/>
      <c r="B18" s="108"/>
      <c r="C18" s="316"/>
      <c r="D18" s="316"/>
      <c r="E18" s="316"/>
      <c r="F18" s="316"/>
      <c r="G18" s="386"/>
    </row>
    <row r="19" spans="1:7" s="132" customFormat="1" ht="15" customHeight="1">
      <c r="A19" s="355">
        <v>2017</v>
      </c>
      <c r="B19" s="107" t="s">
        <v>670</v>
      </c>
      <c r="C19" s="316">
        <v>3567.2</v>
      </c>
      <c r="D19" s="316">
        <v>1801.7</v>
      </c>
      <c r="E19" s="316">
        <v>781.8</v>
      </c>
      <c r="F19" s="316">
        <v>408.4</v>
      </c>
      <c r="G19" s="386">
        <v>611.5</v>
      </c>
    </row>
    <row r="20" spans="1:7" s="132" customFormat="1" ht="15" customHeight="1">
      <c r="A20" s="355"/>
      <c r="B20" s="107" t="s">
        <v>671</v>
      </c>
      <c r="C20" s="316">
        <v>4651.2</v>
      </c>
      <c r="D20" s="316">
        <v>2421.6999999999998</v>
      </c>
      <c r="E20" s="316">
        <v>1010.6</v>
      </c>
      <c r="F20" s="316">
        <v>607.70000000000005</v>
      </c>
      <c r="G20" s="386">
        <v>803.5</v>
      </c>
    </row>
    <row r="21" spans="1:7" s="132" customFormat="1" ht="15" customHeight="1">
      <c r="A21" s="355"/>
      <c r="B21" s="107" t="s">
        <v>667</v>
      </c>
      <c r="C21" s="316">
        <v>6030.5</v>
      </c>
      <c r="D21" s="316">
        <v>3131</v>
      </c>
      <c r="E21" s="316">
        <v>1265.2</v>
      </c>
      <c r="F21" s="316">
        <v>880.4</v>
      </c>
      <c r="G21" s="386">
        <v>985.4</v>
      </c>
    </row>
    <row r="22" spans="1:7" s="132" customFormat="1" ht="15" customHeight="1">
      <c r="A22" s="355"/>
      <c r="B22" s="107" t="s">
        <v>672</v>
      </c>
      <c r="C22" s="316">
        <v>7568.9893000000002</v>
      </c>
      <c r="D22" s="316">
        <v>3900.0335</v>
      </c>
      <c r="E22" s="316">
        <v>1549.9132999999999</v>
      </c>
      <c r="F22" s="316">
        <v>1244.8058999999998</v>
      </c>
      <c r="G22" s="386">
        <v>1105.3143</v>
      </c>
    </row>
    <row r="23" spans="1:7" s="132" customFormat="1" ht="15" customHeight="1">
      <c r="A23" s="355"/>
      <c r="B23" s="107" t="s">
        <v>673</v>
      </c>
      <c r="C23" s="316">
        <v>8742.8559999999998</v>
      </c>
      <c r="D23" s="316">
        <v>4545.5964999999997</v>
      </c>
      <c r="E23" s="316">
        <v>1780.1383000000001</v>
      </c>
      <c r="F23" s="316">
        <v>1507.1667</v>
      </c>
      <c r="G23" s="386">
        <v>1258.2915</v>
      </c>
    </row>
    <row r="24" spans="1:7" s="132" customFormat="1" ht="15" customHeight="1">
      <c r="A24" s="355"/>
      <c r="B24" s="107" t="s">
        <v>674</v>
      </c>
      <c r="C24" s="316">
        <v>10397.145699999999</v>
      </c>
      <c r="D24" s="316">
        <v>5444.3525999999993</v>
      </c>
      <c r="E24" s="316">
        <v>2080.7777000000001</v>
      </c>
      <c r="F24" s="316">
        <v>1887.7239</v>
      </c>
      <c r="G24" s="386">
        <v>1475.8510000000001</v>
      </c>
    </row>
    <row r="25" spans="1:7" s="132" customFormat="1" ht="15" customHeight="1">
      <c r="A25" s="355"/>
      <c r="B25" s="107" t="s">
        <v>675</v>
      </c>
      <c r="C25" s="316">
        <v>12042.447300000002</v>
      </c>
      <c r="D25" s="316">
        <v>6530.0205999999998</v>
      </c>
      <c r="E25" s="316">
        <v>2354.7098999999998</v>
      </c>
      <c r="F25" s="316">
        <v>2506.3960000000002</v>
      </c>
      <c r="G25" s="386">
        <v>1668.9147</v>
      </c>
    </row>
    <row r="26" spans="1:7" s="132" customFormat="1" ht="15" customHeight="1">
      <c r="A26" s="355"/>
      <c r="B26" s="107" t="s">
        <v>676</v>
      </c>
      <c r="C26" s="316">
        <v>13419.739099999999</v>
      </c>
      <c r="D26" s="316">
        <v>7186.0522000000001</v>
      </c>
      <c r="E26" s="316">
        <v>2606.8472000000002</v>
      </c>
      <c r="F26" s="316">
        <v>2700.9034999999999</v>
      </c>
      <c r="G26" s="386">
        <v>1878.3015</v>
      </c>
    </row>
    <row r="27" spans="1:7" s="132" customFormat="1" ht="15" customHeight="1">
      <c r="A27" s="355"/>
      <c r="B27" s="107" t="s">
        <v>54</v>
      </c>
      <c r="C27" s="316">
        <v>15200.304699999999</v>
      </c>
      <c r="D27" s="316">
        <v>8221.1224000000002</v>
      </c>
      <c r="E27" s="316">
        <v>2934.6824999999999</v>
      </c>
      <c r="F27" s="316">
        <v>3182.0382999999997</v>
      </c>
      <c r="G27" s="386">
        <v>2104.4016000000001</v>
      </c>
    </row>
    <row r="28" spans="1:7" s="132" customFormat="1" ht="9" customHeight="1">
      <c r="A28" s="355"/>
      <c r="B28" s="107"/>
      <c r="C28" s="316"/>
      <c r="D28" s="316"/>
      <c r="E28" s="316"/>
      <c r="F28" s="316"/>
      <c r="G28" s="386"/>
    </row>
    <row r="29" spans="1:7" s="132" customFormat="1" ht="15" customHeight="1">
      <c r="A29" s="355">
        <v>2018</v>
      </c>
      <c r="B29" s="107" t="s">
        <v>668</v>
      </c>
      <c r="C29" s="1259">
        <v>1990.8504</v>
      </c>
      <c r="D29" s="316">
        <v>933.22390000000007</v>
      </c>
      <c r="E29" s="316">
        <v>454.99549999999999</v>
      </c>
      <c r="F29" s="316">
        <v>232.0103</v>
      </c>
      <c r="G29" s="386">
        <v>246.21809999999999</v>
      </c>
    </row>
    <row r="30" spans="1:7" s="132" customFormat="1" ht="15" customHeight="1">
      <c r="A30" s="355"/>
      <c r="B30" s="107" t="s">
        <v>669</v>
      </c>
      <c r="C30" s="316">
        <v>3464.5920000000001</v>
      </c>
      <c r="D30" s="316">
        <v>1717.9907000000001</v>
      </c>
      <c r="E30" s="316">
        <v>846.8728000000001</v>
      </c>
      <c r="F30" s="316">
        <v>438.0958</v>
      </c>
      <c r="G30" s="386">
        <v>433.02209999999997</v>
      </c>
    </row>
    <row r="31" spans="1:7" s="132" customFormat="1" ht="15" customHeight="1">
      <c r="A31" s="355"/>
      <c r="B31" s="107" t="s">
        <v>670</v>
      </c>
      <c r="C31" s="316">
        <v>5053.0820999999996</v>
      </c>
      <c r="D31" s="316">
        <v>2597.5457000000001</v>
      </c>
      <c r="E31" s="316">
        <v>1250.0863999999999</v>
      </c>
      <c r="F31" s="316">
        <v>732.59540000000004</v>
      </c>
      <c r="G31" s="386">
        <v>614.86390000000006</v>
      </c>
    </row>
    <row r="32" spans="1:7" s="132" customFormat="1" ht="15" customHeight="1">
      <c r="A32" s="355"/>
      <c r="B32" s="107" t="s">
        <v>671</v>
      </c>
      <c r="C32" s="316">
        <v>6636.3946999999998</v>
      </c>
      <c r="D32" s="316">
        <v>3204.3142000000003</v>
      </c>
      <c r="E32" s="316">
        <v>1315.0501000000002</v>
      </c>
      <c r="F32" s="316">
        <v>1082.2481</v>
      </c>
      <c r="G32" s="386">
        <v>807.01599999999996</v>
      </c>
    </row>
    <row r="33" spans="1:8" s="132" customFormat="1" ht="15" customHeight="1">
      <c r="A33" s="355"/>
      <c r="B33" s="107" t="s">
        <v>667</v>
      </c>
      <c r="C33" s="316">
        <v>8494.8906999999999</v>
      </c>
      <c r="D33" s="316">
        <v>4200.3895000000002</v>
      </c>
      <c r="E33" s="316">
        <v>1698.3724</v>
      </c>
      <c r="F33" s="316">
        <v>1505.2896000000001</v>
      </c>
      <c r="G33" s="386">
        <v>996.72749999999996</v>
      </c>
    </row>
    <row r="34" spans="1:8" s="132" customFormat="1" ht="15" customHeight="1">
      <c r="A34" s="355"/>
      <c r="B34" s="108" t="s">
        <v>44</v>
      </c>
      <c r="C34" s="389">
        <v>140.9</v>
      </c>
      <c r="D34" s="389">
        <v>134.19999999999999</v>
      </c>
      <c r="E34" s="389">
        <v>134.19999999999999</v>
      </c>
      <c r="F34" s="389">
        <v>171</v>
      </c>
      <c r="G34" s="390">
        <v>101.1</v>
      </c>
      <c r="H34" s="594"/>
    </row>
    <row r="35" spans="1:8" s="132" customFormat="1" ht="4.9000000000000004" customHeight="1">
      <c r="A35" s="355"/>
      <c r="B35" s="107"/>
      <c r="C35" s="316"/>
      <c r="D35" s="316"/>
      <c r="E35" s="316"/>
      <c r="F35" s="316"/>
      <c r="G35" s="386"/>
    </row>
    <row r="36" spans="1:8" s="132" customFormat="1" ht="15" customHeight="1">
      <c r="A36" s="355">
        <v>2017</v>
      </c>
      <c r="B36" s="107" t="s">
        <v>73</v>
      </c>
      <c r="C36" s="316">
        <v>925.3</v>
      </c>
      <c r="D36" s="316">
        <v>462.1</v>
      </c>
      <c r="E36" s="316">
        <v>191</v>
      </c>
      <c r="F36" s="316">
        <v>132.80000000000001</v>
      </c>
      <c r="G36" s="386">
        <v>138.30000000000001</v>
      </c>
    </row>
    <row r="37" spans="1:8" s="132" customFormat="1" ht="15" customHeight="1">
      <c r="A37" s="355"/>
      <c r="B37" s="107" t="s">
        <v>74</v>
      </c>
      <c r="C37" s="316">
        <v>1070.0999999999999</v>
      </c>
      <c r="D37" s="316">
        <v>571.29999999999995</v>
      </c>
      <c r="E37" s="316">
        <v>212.3</v>
      </c>
      <c r="F37" s="316">
        <v>213</v>
      </c>
      <c r="G37" s="386">
        <v>146</v>
      </c>
    </row>
    <row r="38" spans="1:8" s="132" customFormat="1" ht="15" customHeight="1">
      <c r="A38" s="355"/>
      <c r="B38" s="107" t="s">
        <v>75</v>
      </c>
      <c r="C38" s="316">
        <v>1283.4000000000001</v>
      </c>
      <c r="D38" s="316">
        <v>692.8</v>
      </c>
      <c r="E38" s="316">
        <v>270.7</v>
      </c>
      <c r="F38" s="316">
        <v>265</v>
      </c>
      <c r="G38" s="386">
        <v>157.19999999999999</v>
      </c>
    </row>
    <row r="39" spans="1:8" s="132" customFormat="1" ht="15" customHeight="1">
      <c r="A39" s="355"/>
      <c r="B39" s="107" t="s">
        <v>76</v>
      </c>
      <c r="C39" s="316">
        <v>1268.1177</v>
      </c>
      <c r="D39" s="316">
        <v>714.60030000000006</v>
      </c>
      <c r="E39" s="316">
        <v>250.24470000000002</v>
      </c>
      <c r="F39" s="316">
        <v>294.01890000000003</v>
      </c>
      <c r="G39" s="386">
        <v>170.33670000000001</v>
      </c>
    </row>
    <row r="40" spans="1:8" s="132" customFormat="1" ht="15" customHeight="1">
      <c r="A40" s="355"/>
      <c r="B40" s="107" t="s">
        <v>77</v>
      </c>
      <c r="C40" s="316">
        <v>1204.8734999999999</v>
      </c>
      <c r="D40" s="316">
        <v>642.8438000000001</v>
      </c>
      <c r="E40" s="316">
        <v>222.20429999999999</v>
      </c>
      <c r="F40" s="316">
        <v>268.14259999999996</v>
      </c>
      <c r="G40" s="386">
        <v>152.49689999999998</v>
      </c>
    </row>
    <row r="41" spans="1:8" s="132" customFormat="1" ht="15" customHeight="1">
      <c r="A41" s="355"/>
      <c r="B41" s="107" t="s">
        <v>78</v>
      </c>
      <c r="C41" s="316">
        <v>1582.4478999999999</v>
      </c>
      <c r="D41" s="316">
        <v>847.24119999999994</v>
      </c>
      <c r="E41" s="316">
        <v>280.303</v>
      </c>
      <c r="F41" s="316">
        <v>355.2294</v>
      </c>
      <c r="G41" s="386">
        <v>211.7088</v>
      </c>
    </row>
    <row r="42" spans="1:8" s="132" customFormat="1" ht="15" customHeight="1">
      <c r="A42" s="355"/>
      <c r="B42" s="107" t="s">
        <v>79</v>
      </c>
      <c r="C42" s="316">
        <v>1420.5946000000001</v>
      </c>
      <c r="D42" s="316">
        <v>815.75509999999997</v>
      </c>
      <c r="E42" s="316">
        <v>226.48129999999998</v>
      </c>
      <c r="F42" s="316">
        <v>414.10829999999999</v>
      </c>
      <c r="G42" s="386">
        <v>175.16550000000001</v>
      </c>
    </row>
    <row r="43" spans="1:8" s="132" customFormat="1" ht="15" customHeight="1">
      <c r="A43" s="355"/>
      <c r="B43" s="107" t="s">
        <v>80</v>
      </c>
      <c r="C43" s="316">
        <v>1431.5199</v>
      </c>
      <c r="D43" s="316">
        <v>798.35640000000001</v>
      </c>
      <c r="E43" s="316">
        <v>240.11099999999999</v>
      </c>
      <c r="F43" s="316">
        <v>378.81450000000001</v>
      </c>
      <c r="G43" s="386">
        <v>179.43090000000001</v>
      </c>
    </row>
    <row r="44" spans="1:8" s="132" customFormat="1" ht="15" customHeight="1">
      <c r="A44" s="355"/>
      <c r="B44" s="107" t="s">
        <v>81</v>
      </c>
      <c r="C44" s="316">
        <v>1658.8163</v>
      </c>
      <c r="D44" s="316">
        <v>947.3968000000001</v>
      </c>
      <c r="E44" s="316">
        <v>287.89359999999999</v>
      </c>
      <c r="F44" s="316">
        <v>458.48930000000001</v>
      </c>
      <c r="G44" s="386">
        <v>201.01390000000001</v>
      </c>
    </row>
    <row r="45" spans="1:8" s="132" customFormat="1" ht="10.5" customHeight="1">
      <c r="A45" s="355"/>
      <c r="B45" s="107"/>
      <c r="C45" s="316"/>
      <c r="D45" s="316"/>
      <c r="E45" s="316"/>
      <c r="F45" s="316"/>
      <c r="G45" s="386"/>
    </row>
    <row r="46" spans="1:8" s="132" customFormat="1" ht="15" customHeight="1">
      <c r="A46" s="355">
        <v>2018</v>
      </c>
      <c r="B46" s="107" t="s">
        <v>82</v>
      </c>
      <c r="C46" s="316">
        <v>918.30700000000002</v>
      </c>
      <c r="D46" s="316">
        <v>401.45100000000002</v>
      </c>
      <c r="E46" s="316">
        <v>205.2269</v>
      </c>
      <c r="F46" s="316">
        <v>87.319399999999987</v>
      </c>
      <c r="G46" s="386">
        <v>108.90469999999999</v>
      </c>
    </row>
    <row r="47" spans="1:8" s="132" customFormat="1" ht="15" customHeight="1">
      <c r="A47" s="355"/>
      <c r="B47" s="107" t="s">
        <v>83</v>
      </c>
      <c r="C47" s="316">
        <v>1024.0398</v>
      </c>
      <c r="D47" s="316">
        <v>495.6429</v>
      </c>
      <c r="E47" s="316">
        <v>236.17920000000001</v>
      </c>
      <c r="F47" s="316">
        <v>134.7928</v>
      </c>
      <c r="G47" s="386">
        <v>124.67089999999999</v>
      </c>
    </row>
    <row r="48" spans="1:8" s="132" customFormat="1" ht="15" customHeight="1">
      <c r="A48" s="355"/>
      <c r="B48" s="107" t="s">
        <v>72</v>
      </c>
      <c r="C48" s="316">
        <v>1326.3179</v>
      </c>
      <c r="D48" s="316">
        <v>738.26700000000005</v>
      </c>
      <c r="E48" s="316">
        <v>366.8818</v>
      </c>
      <c r="F48" s="316">
        <v>197.79329999999999</v>
      </c>
      <c r="G48" s="386">
        <v>173.59189999999998</v>
      </c>
    </row>
    <row r="49" spans="1:8" s="132" customFormat="1" ht="15" customHeight="1">
      <c r="A49" s="355"/>
      <c r="B49" s="107" t="s">
        <v>73</v>
      </c>
      <c r="C49" s="316">
        <v>1373.4159999999999</v>
      </c>
      <c r="D49" s="316">
        <v>769.73649999999998</v>
      </c>
      <c r="E49" s="316">
        <v>363.2647</v>
      </c>
      <c r="F49" s="316">
        <v>232.37090000000001</v>
      </c>
      <c r="G49" s="386">
        <v>174.1009</v>
      </c>
    </row>
    <row r="50" spans="1:8" s="132" customFormat="1" ht="15" customHeight="1">
      <c r="A50" s="355"/>
      <c r="B50" s="107" t="s">
        <v>74</v>
      </c>
      <c r="C50" s="316">
        <v>1480.674</v>
      </c>
      <c r="D50" s="316">
        <v>788.73069999999996</v>
      </c>
      <c r="E50" s="316">
        <v>298.13670000000002</v>
      </c>
      <c r="F50" s="316">
        <v>329.71659999999997</v>
      </c>
      <c r="G50" s="386">
        <v>160.87739999999999</v>
      </c>
    </row>
    <row r="51" spans="1:8" s="132" customFormat="1" ht="15" customHeight="1">
      <c r="A51" s="355"/>
      <c r="B51" s="107" t="s">
        <v>75</v>
      </c>
      <c r="C51" s="316">
        <v>1716.3215</v>
      </c>
      <c r="D51" s="316">
        <v>947.05919999999992</v>
      </c>
      <c r="E51" s="316">
        <v>369.03030000000001</v>
      </c>
      <c r="F51" s="316">
        <v>396.94279999999998</v>
      </c>
      <c r="G51" s="386">
        <v>181.08610000000002</v>
      </c>
    </row>
    <row r="52" spans="1:8" s="132" customFormat="1" ht="15" customHeight="1">
      <c r="A52" s="355"/>
      <c r="B52" s="108" t="s">
        <v>44</v>
      </c>
      <c r="C52" s="389">
        <v>133.69999999999999</v>
      </c>
      <c r="D52" s="389">
        <v>136.69999999999999</v>
      </c>
      <c r="E52" s="389">
        <v>136.30000000000001</v>
      </c>
      <c r="F52" s="389">
        <v>149.80000000000001</v>
      </c>
      <c r="G52" s="390">
        <v>115.2</v>
      </c>
      <c r="H52" s="594"/>
    </row>
    <row r="53" spans="1:8" s="1149" customFormat="1" ht="15" customHeight="1">
      <c r="A53" s="1139"/>
      <c r="B53" s="282" t="s">
        <v>45</v>
      </c>
      <c r="C53" s="946">
        <v>115.9</v>
      </c>
      <c r="D53" s="946">
        <v>120.1</v>
      </c>
      <c r="E53" s="946">
        <v>123.8</v>
      </c>
      <c r="F53" s="946">
        <v>120.4</v>
      </c>
      <c r="G53" s="947">
        <v>112.6</v>
      </c>
      <c r="H53" s="1148"/>
    </row>
    <row r="54" spans="1:8" s="127" customFormat="1" ht="18" customHeight="1">
      <c r="A54" s="2094" t="s">
        <v>833</v>
      </c>
      <c r="B54" s="2094"/>
      <c r="C54" s="2094"/>
      <c r="D54" s="2094"/>
      <c r="E54" s="2094"/>
      <c r="F54" s="2094"/>
      <c r="G54" s="2094"/>
    </row>
    <row r="55" spans="1:8" s="127" customFormat="1" ht="12" customHeight="1">
      <c r="A55" s="2044" t="s">
        <v>626</v>
      </c>
      <c r="B55" s="1976"/>
      <c r="C55" s="1976"/>
      <c r="D55" s="1976"/>
      <c r="E55" s="1976"/>
      <c r="F55" s="1976"/>
      <c r="G55" s="1976"/>
    </row>
    <row r="56" spans="1:8" s="1389" customFormat="1" ht="15" customHeight="1">
      <c r="A56" s="1937" t="s">
        <v>834</v>
      </c>
      <c r="B56" s="1937"/>
      <c r="C56" s="1937"/>
      <c r="D56" s="1937"/>
      <c r="E56" s="1937"/>
      <c r="F56" s="1937"/>
      <c r="G56" s="1937"/>
    </row>
    <row r="57" spans="1:8" s="1342" customFormat="1" ht="12" customHeight="1">
      <c r="A57" s="2020" t="s">
        <v>313</v>
      </c>
      <c r="B57" s="1713"/>
      <c r="C57" s="1713"/>
      <c r="D57" s="1713"/>
      <c r="E57" s="1713"/>
      <c r="F57" s="1713"/>
      <c r="G57" s="1713"/>
    </row>
    <row r="58" spans="1:8" s="1342" customFormat="1" ht="12.75" customHeight="1"/>
    <row r="59" spans="1:8" ht="12.75" customHeight="1"/>
    <row r="60" spans="1:8" ht="12.75" customHeight="1"/>
    <row r="61" spans="1:8" ht="12.75" customHeight="1"/>
    <row r="62" spans="1:8" ht="12.75" customHeight="1"/>
    <row r="63" spans="1:8" ht="12.75" customHeight="1"/>
    <row r="64" spans="1:8" ht="12.75" customHeight="1"/>
    <row r="65" ht="12.75" customHeight="1"/>
  </sheetData>
  <mergeCells count="14">
    <mergeCell ref="A55:G55"/>
    <mergeCell ref="A57:G57"/>
    <mergeCell ref="A54:G54"/>
    <mergeCell ref="A56:G56"/>
    <mergeCell ref="C14:G14"/>
    <mergeCell ref="F2:G2"/>
    <mergeCell ref="F6:F13"/>
    <mergeCell ref="G6:G13"/>
    <mergeCell ref="A1:E1"/>
    <mergeCell ref="A2:E2"/>
    <mergeCell ref="C3:C13"/>
    <mergeCell ref="A3:B14"/>
    <mergeCell ref="D3:D13"/>
    <mergeCell ref="E6:E13"/>
  </mergeCells>
  <phoneticPr fontId="0" type="noConversion"/>
  <hyperlinks>
    <hyperlink ref="F2:G2" location="'Spis tablic     List of tables'!A59" display="Return to list of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zoomScale="90" zoomScaleNormal="90" workbookViewId="0">
      <selection activeCell="A41" sqref="A41:L41"/>
    </sheetView>
  </sheetViews>
  <sheetFormatPr defaultRowHeight="14.25"/>
  <cols>
    <col min="3" max="5" width="11.25" customWidth="1"/>
    <col min="6" max="6" width="11.25" style="1500" customWidth="1"/>
    <col min="7" max="12" width="11.25" customWidth="1"/>
  </cols>
  <sheetData>
    <row r="1" spans="1:12" ht="13.5" customHeight="1">
      <c r="A1" s="2104" t="s">
        <v>111</v>
      </c>
      <c r="B1" s="2104"/>
      <c r="C1" s="2104"/>
      <c r="D1" s="16"/>
      <c r="E1" s="16"/>
      <c r="F1" s="27"/>
      <c r="G1" s="16"/>
      <c r="H1" s="16"/>
      <c r="I1" s="16"/>
      <c r="K1" s="97" t="s">
        <v>32</v>
      </c>
      <c r="L1" s="16"/>
    </row>
    <row r="2" spans="1:12" s="1339" customFormat="1" ht="13.5" customHeight="1">
      <c r="A2" s="2105" t="s">
        <v>112</v>
      </c>
      <c r="B2" s="2105"/>
      <c r="C2" s="2105"/>
      <c r="D2" s="1354"/>
      <c r="E2" s="1354"/>
      <c r="F2" s="1390"/>
      <c r="G2" s="1354"/>
      <c r="H2" s="1354"/>
      <c r="I2" s="1354"/>
      <c r="K2" s="1619" t="s">
        <v>298</v>
      </c>
      <c r="L2" s="1619"/>
    </row>
    <row r="3" spans="1:12" ht="12" customHeight="1">
      <c r="A3" s="1961" t="s">
        <v>543</v>
      </c>
      <c r="B3" s="1961"/>
      <c r="C3" s="1961"/>
      <c r="D3" s="1961"/>
      <c r="E3" s="1961"/>
      <c r="F3" s="1961"/>
      <c r="G3" s="1961"/>
      <c r="H3" s="1961"/>
      <c r="I3" s="1961"/>
      <c r="J3" s="1961"/>
      <c r="K3" s="1961"/>
      <c r="L3" s="62"/>
    </row>
    <row r="4" spans="1:12" s="1339" customFormat="1" ht="12" customHeight="1">
      <c r="A4" s="1951" t="s">
        <v>1578</v>
      </c>
      <c r="B4" s="1951"/>
      <c r="C4" s="1951"/>
      <c r="D4" s="1951"/>
      <c r="E4" s="1951"/>
      <c r="F4" s="1951"/>
      <c r="G4" s="1951"/>
      <c r="H4" s="1951"/>
      <c r="I4" s="1951"/>
      <c r="J4" s="1951"/>
      <c r="K4" s="1951"/>
      <c r="L4" s="1519"/>
    </row>
    <row r="5" spans="1:12" ht="8.1" customHeight="1">
      <c r="A5" s="2096" t="s">
        <v>1579</v>
      </c>
      <c r="B5" s="2100"/>
      <c r="C5" s="2096" t="s">
        <v>1580</v>
      </c>
      <c r="D5" s="117"/>
      <c r="E5" s="117"/>
      <c r="F5" s="117"/>
      <c r="G5" s="117"/>
      <c r="H5" s="117"/>
      <c r="I5" s="117"/>
      <c r="J5" s="117"/>
      <c r="K5" s="117"/>
      <c r="L5" s="948"/>
    </row>
    <row r="6" spans="1:12" ht="94.9" customHeight="1">
      <c r="A6" s="2101"/>
      <c r="B6" s="2102"/>
      <c r="C6" s="2097"/>
      <c r="D6" s="118" t="s">
        <v>1581</v>
      </c>
      <c r="E6" s="118" t="s">
        <v>1582</v>
      </c>
      <c r="F6" s="118" t="s">
        <v>1583</v>
      </c>
      <c r="G6" s="118" t="s">
        <v>1584</v>
      </c>
      <c r="H6" s="118" t="s">
        <v>1585</v>
      </c>
      <c r="I6" s="119" t="s">
        <v>1586</v>
      </c>
      <c r="J6" s="119" t="s">
        <v>1587</v>
      </c>
      <c r="K6" s="119" t="s">
        <v>1588</v>
      </c>
      <c r="L6" s="118" t="s">
        <v>1589</v>
      </c>
    </row>
    <row r="7" spans="1:12" ht="12" customHeight="1">
      <c r="A7" s="2101"/>
      <c r="B7" s="2102"/>
      <c r="C7" s="2098" t="s">
        <v>905</v>
      </c>
      <c r="D7" s="2099"/>
      <c r="E7" s="2099"/>
      <c r="F7" s="2099"/>
      <c r="G7" s="2099"/>
      <c r="H7" s="2099"/>
      <c r="I7" s="2099"/>
      <c r="J7" s="2099"/>
      <c r="K7" s="2099"/>
      <c r="L7" s="2099"/>
    </row>
    <row r="8" spans="1:12" s="177" customFormat="1" ht="10.9" customHeight="1">
      <c r="A8" s="1156">
        <v>2016</v>
      </c>
      <c r="B8" s="1320" t="s">
        <v>54</v>
      </c>
      <c r="C8" s="142">
        <v>103.2</v>
      </c>
      <c r="D8" s="142">
        <v>119.8</v>
      </c>
      <c r="E8" s="142">
        <v>96.3</v>
      </c>
      <c r="F8" s="142">
        <v>99.1</v>
      </c>
      <c r="G8" s="142">
        <v>66.7</v>
      </c>
      <c r="H8" s="142">
        <v>113</v>
      </c>
      <c r="I8" s="142">
        <v>113.1</v>
      </c>
      <c r="J8" s="142">
        <v>134.80000000000001</v>
      </c>
      <c r="K8" s="142">
        <v>115.1</v>
      </c>
      <c r="L8" s="293">
        <v>90.8</v>
      </c>
    </row>
    <row r="9" spans="1:12" s="1152" customFormat="1" ht="10.9" customHeight="1">
      <c r="A9" s="348">
        <v>2017</v>
      </c>
      <c r="B9" s="107" t="s">
        <v>54</v>
      </c>
      <c r="C9" s="142">
        <v>107.2</v>
      </c>
      <c r="D9" s="142">
        <v>116.4</v>
      </c>
      <c r="E9" s="142">
        <v>109.3</v>
      </c>
      <c r="F9" s="142">
        <v>102.1708960469002</v>
      </c>
      <c r="G9" s="142">
        <v>45</v>
      </c>
      <c r="H9" s="142">
        <v>120.7</v>
      </c>
      <c r="I9" s="142">
        <v>118</v>
      </c>
      <c r="J9" s="142">
        <v>104.8</v>
      </c>
      <c r="K9" s="142">
        <v>106.4</v>
      </c>
      <c r="L9" s="293">
        <v>107.9</v>
      </c>
    </row>
    <row r="10" spans="1:12" s="177" customFormat="1" ht="12" customHeight="1">
      <c r="A10" s="348">
        <v>2017</v>
      </c>
      <c r="B10" s="107" t="s">
        <v>670</v>
      </c>
      <c r="C10" s="142">
        <v>110.2</v>
      </c>
      <c r="D10" s="142">
        <v>119</v>
      </c>
      <c r="E10" s="142">
        <v>152</v>
      </c>
      <c r="F10" s="142">
        <v>101.2</v>
      </c>
      <c r="G10" s="142">
        <v>30.2</v>
      </c>
      <c r="H10" s="142">
        <v>123.9</v>
      </c>
      <c r="I10" s="142">
        <v>115.5</v>
      </c>
      <c r="J10" s="142">
        <v>103.1</v>
      </c>
      <c r="K10" s="142">
        <v>106.5</v>
      </c>
      <c r="L10" s="293">
        <v>104</v>
      </c>
    </row>
    <row r="11" spans="1:12" s="177" customFormat="1" ht="12" customHeight="1">
      <c r="A11" s="348"/>
      <c r="B11" s="107" t="s">
        <v>671</v>
      </c>
      <c r="C11" s="142">
        <v>107.8</v>
      </c>
      <c r="D11" s="142">
        <v>122.5</v>
      </c>
      <c r="E11" s="142">
        <v>119.1</v>
      </c>
      <c r="F11" s="142">
        <v>101</v>
      </c>
      <c r="G11" s="142">
        <v>31.4</v>
      </c>
      <c r="H11" s="142">
        <v>122.6</v>
      </c>
      <c r="I11" s="142">
        <v>118.8</v>
      </c>
      <c r="J11" s="142">
        <v>104.4</v>
      </c>
      <c r="K11" s="142">
        <v>106.9</v>
      </c>
      <c r="L11" s="293">
        <v>104.1</v>
      </c>
    </row>
    <row r="12" spans="1:12" s="177" customFormat="1" ht="12" customHeight="1">
      <c r="A12" s="348"/>
      <c r="B12" s="107" t="s">
        <v>667</v>
      </c>
      <c r="C12" s="142">
        <v>106.9</v>
      </c>
      <c r="D12" s="142">
        <v>120.8</v>
      </c>
      <c r="E12" s="142">
        <v>115.9</v>
      </c>
      <c r="F12" s="142">
        <v>101.1</v>
      </c>
      <c r="G12" s="142">
        <v>31.9</v>
      </c>
      <c r="H12" s="142">
        <v>122.4</v>
      </c>
      <c r="I12" s="142">
        <v>116.3</v>
      </c>
      <c r="J12" s="142">
        <v>102.5</v>
      </c>
      <c r="K12" s="142">
        <v>107.5</v>
      </c>
      <c r="L12" s="293">
        <v>103.4</v>
      </c>
    </row>
    <row r="13" spans="1:12" s="177" customFormat="1" ht="12" customHeight="1">
      <c r="A13" s="348"/>
      <c r="B13" s="107" t="s">
        <v>672</v>
      </c>
      <c r="C13" s="142">
        <v>107.1</v>
      </c>
      <c r="D13" s="142">
        <v>123.1</v>
      </c>
      <c r="E13" s="142">
        <v>113.4</v>
      </c>
      <c r="F13" s="142">
        <v>101.5</v>
      </c>
      <c r="G13" s="142">
        <v>36.4</v>
      </c>
      <c r="H13" s="142">
        <v>120.2</v>
      </c>
      <c r="I13" s="142">
        <v>113.6</v>
      </c>
      <c r="J13" s="142">
        <v>103.9</v>
      </c>
      <c r="K13" s="142">
        <v>106.9</v>
      </c>
      <c r="L13" s="293">
        <v>104.6</v>
      </c>
    </row>
    <row r="14" spans="1:12" s="177" customFormat="1" ht="12" customHeight="1">
      <c r="A14" s="348"/>
      <c r="B14" s="107" t="s">
        <v>673</v>
      </c>
      <c r="C14" s="142">
        <v>107.2</v>
      </c>
      <c r="D14" s="142">
        <v>122</v>
      </c>
      <c r="E14" s="142">
        <v>113</v>
      </c>
      <c r="F14" s="142">
        <v>101.7829970198995</v>
      </c>
      <c r="G14" s="142">
        <v>37.4</v>
      </c>
      <c r="H14" s="142">
        <v>120.2</v>
      </c>
      <c r="I14" s="142">
        <v>115.5</v>
      </c>
      <c r="J14" s="142">
        <v>104.1</v>
      </c>
      <c r="K14" s="142">
        <v>106.7</v>
      </c>
      <c r="L14" s="293">
        <v>104.6</v>
      </c>
    </row>
    <row r="15" spans="1:12" s="177" customFormat="1" ht="12" customHeight="1">
      <c r="A15" s="348"/>
      <c r="B15" s="107" t="s">
        <v>674</v>
      </c>
      <c r="C15" s="142">
        <v>106.9</v>
      </c>
      <c r="D15" s="142">
        <v>118.4</v>
      </c>
      <c r="E15" s="142">
        <v>111.9</v>
      </c>
      <c r="F15" s="142">
        <v>101.91863730775574</v>
      </c>
      <c r="G15" s="142">
        <v>39.1</v>
      </c>
      <c r="H15" s="142">
        <v>120.1</v>
      </c>
      <c r="I15" s="142">
        <v>116.1</v>
      </c>
      <c r="J15" s="142">
        <v>104.5</v>
      </c>
      <c r="K15" s="142">
        <v>106.2</v>
      </c>
      <c r="L15" s="293">
        <v>104.2</v>
      </c>
    </row>
    <row r="16" spans="1:12" s="177" customFormat="1" ht="12" customHeight="1">
      <c r="A16" s="348"/>
      <c r="B16" s="107" t="s">
        <v>675</v>
      </c>
      <c r="C16" s="142">
        <v>106.8</v>
      </c>
      <c r="D16" s="142">
        <v>116.8</v>
      </c>
      <c r="E16" s="142">
        <v>110.9</v>
      </c>
      <c r="F16" s="142">
        <v>101.93394660468913</v>
      </c>
      <c r="G16" s="142">
        <v>41</v>
      </c>
      <c r="H16" s="142">
        <v>121.3</v>
      </c>
      <c r="I16" s="142">
        <v>115</v>
      </c>
      <c r="J16" s="142">
        <v>104.9</v>
      </c>
      <c r="K16" s="142">
        <v>105.8</v>
      </c>
      <c r="L16" s="293">
        <v>106.7</v>
      </c>
    </row>
    <row r="17" spans="1:12" s="177" customFormat="1" ht="12" customHeight="1">
      <c r="A17" s="348"/>
      <c r="B17" s="107" t="s">
        <v>676</v>
      </c>
      <c r="C17" s="142">
        <v>106.9</v>
      </c>
      <c r="D17" s="142">
        <v>114.9</v>
      </c>
      <c r="E17" s="142">
        <v>109.4</v>
      </c>
      <c r="F17" s="142">
        <v>102.1869268503232</v>
      </c>
      <c r="G17" s="142">
        <v>43.2</v>
      </c>
      <c r="H17" s="142">
        <v>122.2</v>
      </c>
      <c r="I17" s="142">
        <v>116.9</v>
      </c>
      <c r="J17" s="142">
        <v>105</v>
      </c>
      <c r="K17" s="142">
        <v>106</v>
      </c>
      <c r="L17" s="293">
        <v>108</v>
      </c>
    </row>
    <row r="18" spans="1:12" s="177" customFormat="1" ht="12" customHeight="1">
      <c r="A18" s="348"/>
      <c r="B18" s="107" t="s">
        <v>54</v>
      </c>
      <c r="C18" s="142">
        <v>107.2</v>
      </c>
      <c r="D18" s="142">
        <v>116.4</v>
      </c>
      <c r="E18" s="142">
        <v>109.3</v>
      </c>
      <c r="F18" s="142">
        <v>102.1708960469002</v>
      </c>
      <c r="G18" s="142">
        <v>45</v>
      </c>
      <c r="H18" s="142">
        <v>120.7</v>
      </c>
      <c r="I18" s="142">
        <v>118</v>
      </c>
      <c r="J18" s="142">
        <v>104.8</v>
      </c>
      <c r="K18" s="142">
        <v>106.4</v>
      </c>
      <c r="L18" s="293">
        <v>107.9</v>
      </c>
    </row>
    <row r="19" spans="1:12" s="177" customFormat="1" ht="12" customHeight="1">
      <c r="A19" s="348">
        <v>2018</v>
      </c>
      <c r="B19" s="107" t="s">
        <v>668</v>
      </c>
      <c r="C19" s="142">
        <v>104.2</v>
      </c>
      <c r="D19" s="142">
        <v>102.6</v>
      </c>
      <c r="E19" s="142">
        <v>100.7</v>
      </c>
      <c r="F19" s="142">
        <v>99.669163045372443</v>
      </c>
      <c r="G19" s="142">
        <v>86.9</v>
      </c>
      <c r="H19" s="142">
        <v>110</v>
      </c>
      <c r="I19" s="142">
        <v>120</v>
      </c>
      <c r="J19" s="142">
        <v>101</v>
      </c>
      <c r="K19" s="142">
        <v>104.5</v>
      </c>
      <c r="L19" s="293">
        <v>116.8</v>
      </c>
    </row>
    <row r="20" spans="1:12" s="177" customFormat="1" ht="12" customHeight="1">
      <c r="A20" s="348"/>
      <c r="B20" s="107" t="s">
        <v>669</v>
      </c>
      <c r="C20" s="142">
        <v>104.4</v>
      </c>
      <c r="D20" s="142">
        <v>98</v>
      </c>
      <c r="E20" s="142">
        <v>104.2</v>
      </c>
      <c r="F20" s="142">
        <v>102.32552807750659</v>
      </c>
      <c r="G20" s="142">
        <v>93.7</v>
      </c>
      <c r="H20" s="142">
        <v>111.6</v>
      </c>
      <c r="I20" s="142">
        <v>117.3</v>
      </c>
      <c r="J20" s="142">
        <v>91.8</v>
      </c>
      <c r="K20" s="142">
        <v>103.7</v>
      </c>
      <c r="L20" s="293">
        <v>113.4</v>
      </c>
    </row>
    <row r="21" spans="1:12" s="177" customFormat="1" ht="12">
      <c r="A21" s="348"/>
      <c r="B21" s="107" t="s">
        <v>670</v>
      </c>
      <c r="C21" s="142">
        <v>104</v>
      </c>
      <c r="D21" s="142">
        <v>97.8</v>
      </c>
      <c r="E21" s="142">
        <v>107.6</v>
      </c>
      <c r="F21" s="142">
        <v>98.068362459703621</v>
      </c>
      <c r="G21" s="142">
        <v>97.8</v>
      </c>
      <c r="H21" s="142">
        <v>112.4</v>
      </c>
      <c r="I21" s="142">
        <v>119.4</v>
      </c>
      <c r="J21" s="142">
        <v>91.8</v>
      </c>
      <c r="K21" s="142">
        <v>104.7</v>
      </c>
      <c r="L21" s="293">
        <v>119.5</v>
      </c>
    </row>
    <row r="22" spans="1:12" s="177" customFormat="1" ht="12" customHeight="1">
      <c r="A22" s="348"/>
      <c r="B22" s="107" t="s">
        <v>671</v>
      </c>
      <c r="C22" s="142">
        <v>104.1</v>
      </c>
      <c r="D22" s="142">
        <v>97.9</v>
      </c>
      <c r="E22" s="142">
        <v>110</v>
      </c>
      <c r="F22" s="142">
        <v>98.541924503360761</v>
      </c>
      <c r="G22" s="142">
        <v>99</v>
      </c>
      <c r="H22" s="142">
        <v>110.6</v>
      </c>
      <c r="I22" s="142">
        <v>117.6</v>
      </c>
      <c r="J22" s="142">
        <v>79.8</v>
      </c>
      <c r="K22" s="142">
        <v>103.1</v>
      </c>
      <c r="L22" s="293">
        <v>124.5</v>
      </c>
    </row>
    <row r="23" spans="1:12" s="1152" customFormat="1" ht="12" customHeight="1">
      <c r="A23" s="348"/>
      <c r="B23" s="107" t="s">
        <v>667</v>
      </c>
      <c r="C23" s="142">
        <v>104.7</v>
      </c>
      <c r="D23" s="142">
        <v>100.9</v>
      </c>
      <c r="E23" s="142">
        <v>112</v>
      </c>
      <c r="F23" s="142">
        <v>98.091767079756252</v>
      </c>
      <c r="G23" s="142">
        <v>101.3</v>
      </c>
      <c r="H23" s="142">
        <v>109</v>
      </c>
      <c r="I23" s="142">
        <v>119.7</v>
      </c>
      <c r="J23" s="142">
        <v>79.099999999999994</v>
      </c>
      <c r="K23" s="142">
        <v>102.5</v>
      </c>
      <c r="L23" s="293">
        <v>124.2</v>
      </c>
    </row>
    <row r="24" spans="1:12" s="177" customFormat="1" ht="12" customHeight="1">
      <c r="A24" s="348">
        <v>2017</v>
      </c>
      <c r="B24" s="145" t="s">
        <v>73</v>
      </c>
      <c r="C24" s="142">
        <v>107.8</v>
      </c>
      <c r="D24" s="142">
        <v>94.7</v>
      </c>
      <c r="E24" s="142">
        <v>141.1</v>
      </c>
      <c r="F24" s="142">
        <v>111.3</v>
      </c>
      <c r="G24" s="142">
        <v>30.5</v>
      </c>
      <c r="H24" s="142">
        <v>115.8</v>
      </c>
      <c r="I24" s="142">
        <v>107.7</v>
      </c>
      <c r="J24" s="142">
        <v>103</v>
      </c>
      <c r="K24" s="142">
        <v>98.2</v>
      </c>
      <c r="L24" s="293">
        <v>97.1</v>
      </c>
    </row>
    <row r="25" spans="1:12" s="177" customFormat="1" ht="12" customHeight="1">
      <c r="A25" s="348"/>
      <c r="B25" s="145" t="s">
        <v>74</v>
      </c>
      <c r="C25" s="142">
        <v>105.4</v>
      </c>
      <c r="D25" s="142">
        <v>120.8</v>
      </c>
      <c r="E25" s="142">
        <v>104.9</v>
      </c>
      <c r="F25" s="142">
        <v>100.4</v>
      </c>
      <c r="G25" s="142">
        <v>35.700000000000003</v>
      </c>
      <c r="H25" s="142">
        <v>116.8</v>
      </c>
      <c r="I25" s="142">
        <v>118.5</v>
      </c>
      <c r="J25" s="142">
        <v>107.8</v>
      </c>
      <c r="K25" s="142">
        <v>107.7</v>
      </c>
      <c r="L25" s="293">
        <v>102.2</v>
      </c>
    </row>
    <row r="26" spans="1:12" s="177" customFormat="1" ht="12" customHeight="1">
      <c r="A26" s="348"/>
      <c r="B26" s="145" t="s">
        <v>75</v>
      </c>
      <c r="C26" s="142">
        <v>104</v>
      </c>
      <c r="D26" s="142">
        <v>110.8</v>
      </c>
      <c r="E26" s="142">
        <v>102.5</v>
      </c>
      <c r="F26" s="142">
        <v>101.2</v>
      </c>
      <c r="G26" s="142">
        <v>35.5</v>
      </c>
      <c r="H26" s="142">
        <v>119.8</v>
      </c>
      <c r="I26" s="142">
        <v>114.3</v>
      </c>
      <c r="J26" s="142">
        <v>98.2</v>
      </c>
      <c r="K26" s="142">
        <v>110.3</v>
      </c>
      <c r="L26" s="293">
        <v>108.3</v>
      </c>
    </row>
    <row r="27" spans="1:12" s="177" customFormat="1" ht="12" customHeight="1">
      <c r="A27" s="348"/>
      <c r="B27" s="145" t="s">
        <v>76</v>
      </c>
      <c r="C27" s="142">
        <v>106.8</v>
      </c>
      <c r="D27" s="142">
        <v>132.4</v>
      </c>
      <c r="E27" s="142">
        <v>101.2</v>
      </c>
      <c r="F27" s="142">
        <v>102.8</v>
      </c>
      <c r="G27" s="142">
        <v>42.1</v>
      </c>
      <c r="H27" s="142">
        <v>124.8</v>
      </c>
      <c r="I27" s="142">
        <v>108.6</v>
      </c>
      <c r="J27" s="142">
        <v>107.3</v>
      </c>
      <c r="K27" s="142">
        <v>102.5</v>
      </c>
      <c r="L27" s="293">
        <v>108.8</v>
      </c>
    </row>
    <row r="28" spans="1:12" s="177" customFormat="1" ht="12" customHeight="1">
      <c r="A28" s="348"/>
      <c r="B28" s="145" t="s">
        <v>77</v>
      </c>
      <c r="C28" s="142">
        <v>106.8</v>
      </c>
      <c r="D28" s="142">
        <v>113.9</v>
      </c>
      <c r="E28" s="142">
        <v>105.8</v>
      </c>
      <c r="F28" s="142">
        <v>104.88404118993051</v>
      </c>
      <c r="G28" s="142">
        <v>50.6</v>
      </c>
      <c r="H28" s="142">
        <v>120.2</v>
      </c>
      <c r="I28" s="142">
        <v>115.5</v>
      </c>
      <c r="J28" s="142">
        <v>103.7</v>
      </c>
      <c r="K28" s="142">
        <v>103.9</v>
      </c>
      <c r="L28" s="293">
        <v>105.7</v>
      </c>
    </row>
    <row r="29" spans="1:12" s="177" customFormat="1" ht="12" customHeight="1">
      <c r="A29" s="348"/>
      <c r="B29" s="145" t="s">
        <v>78</v>
      </c>
      <c r="C29" s="142">
        <v>106.3</v>
      </c>
      <c r="D29" s="142">
        <v>99.8</v>
      </c>
      <c r="E29" s="142">
        <v>106.2</v>
      </c>
      <c r="F29" s="142">
        <v>104.2750910213837</v>
      </c>
      <c r="G29" s="142">
        <v>60.1</v>
      </c>
      <c r="H29" s="142">
        <v>119.8</v>
      </c>
      <c r="I29" s="142">
        <v>133.5</v>
      </c>
      <c r="J29" s="142">
        <v>105.7</v>
      </c>
      <c r="K29" s="142">
        <v>102.5</v>
      </c>
      <c r="L29" s="293">
        <v>104.1</v>
      </c>
    </row>
    <row r="30" spans="1:12" s="177" customFormat="1" ht="12" customHeight="1">
      <c r="A30" s="348"/>
      <c r="B30" s="145" t="s">
        <v>79</v>
      </c>
      <c r="C30" s="142">
        <v>105.3</v>
      </c>
      <c r="D30" s="142">
        <v>101.2</v>
      </c>
      <c r="E30" s="142">
        <v>105.7</v>
      </c>
      <c r="F30" s="142">
        <v>102.06762526792106</v>
      </c>
      <c r="G30" s="142">
        <v>76</v>
      </c>
      <c r="H30" s="142">
        <v>123.4</v>
      </c>
      <c r="I30" s="142">
        <v>109</v>
      </c>
      <c r="J30" s="142">
        <v>110</v>
      </c>
      <c r="K30" s="142">
        <v>102.2</v>
      </c>
      <c r="L30" s="143">
        <v>113</v>
      </c>
    </row>
    <row r="31" spans="1:12" s="177" customFormat="1" ht="12" customHeight="1">
      <c r="A31" s="348"/>
      <c r="B31" s="145" t="s">
        <v>80</v>
      </c>
      <c r="C31" s="142">
        <v>107</v>
      </c>
      <c r="D31" s="142">
        <v>104.3</v>
      </c>
      <c r="E31" s="142">
        <v>103.8</v>
      </c>
      <c r="F31" s="142">
        <v>103.82265006768323</v>
      </c>
      <c r="G31" s="142">
        <v>94</v>
      </c>
      <c r="H31" s="142">
        <v>121.2</v>
      </c>
      <c r="I31" s="142">
        <v>125</v>
      </c>
      <c r="J31" s="142">
        <v>102.5</v>
      </c>
      <c r="K31" s="142">
        <v>108.5</v>
      </c>
      <c r="L31" s="143">
        <v>101.4</v>
      </c>
    </row>
    <row r="32" spans="1:12" s="177" customFormat="1" ht="12" customHeight="1">
      <c r="A32" s="348"/>
      <c r="B32" s="145" t="s">
        <v>81</v>
      </c>
      <c r="C32" s="142">
        <v>106</v>
      </c>
      <c r="D32" s="142">
        <v>104.5</v>
      </c>
      <c r="E32" s="142">
        <v>107.7</v>
      </c>
      <c r="F32" s="142">
        <v>102.98859429526563</v>
      </c>
      <c r="G32" s="142">
        <v>100.4</v>
      </c>
      <c r="H32" s="142">
        <v>116.7</v>
      </c>
      <c r="I32" s="142">
        <v>119.2</v>
      </c>
      <c r="J32" s="142">
        <v>91.5</v>
      </c>
      <c r="K32" s="142">
        <v>109.1</v>
      </c>
      <c r="L32" s="143">
        <v>101.7</v>
      </c>
    </row>
    <row r="33" spans="1:12" s="177" customFormat="1" ht="12" customHeight="1">
      <c r="A33" s="348">
        <v>2018</v>
      </c>
      <c r="B33" s="145" t="s">
        <v>82</v>
      </c>
      <c r="C33" s="142">
        <v>105</v>
      </c>
      <c r="D33" s="142">
        <v>116.5</v>
      </c>
      <c r="E33" s="142">
        <v>93.5</v>
      </c>
      <c r="F33" s="142">
        <v>98.240968424551284</v>
      </c>
      <c r="G33" s="142">
        <v>96.3</v>
      </c>
      <c r="H33" s="142">
        <v>106.8</v>
      </c>
      <c r="I33" s="142">
        <v>120.1</v>
      </c>
      <c r="J33" s="142">
        <v>99.9</v>
      </c>
      <c r="K33" s="142">
        <v>114</v>
      </c>
      <c r="L33" s="293">
        <v>120.4</v>
      </c>
    </row>
    <row r="34" spans="1:12" s="177" customFormat="1" ht="12" customHeight="1">
      <c r="A34" s="348"/>
      <c r="B34" s="145" t="s">
        <v>83</v>
      </c>
      <c r="C34" s="142">
        <v>103.5</v>
      </c>
      <c r="D34" s="142">
        <v>86.5</v>
      </c>
      <c r="E34" s="142">
        <v>109.8</v>
      </c>
      <c r="F34" s="142">
        <v>101.47309421820417</v>
      </c>
      <c r="G34" s="142">
        <v>88.3</v>
      </c>
      <c r="H34" s="142">
        <v>111.8</v>
      </c>
      <c r="I34" s="142">
        <v>123.4</v>
      </c>
      <c r="J34" s="142">
        <v>101.5</v>
      </c>
      <c r="K34" s="142">
        <v>101.5</v>
      </c>
      <c r="L34" s="293">
        <v>114</v>
      </c>
    </row>
    <row r="35" spans="1:12" s="177" customFormat="1" ht="12" customHeight="1">
      <c r="A35" s="348"/>
      <c r="B35" s="145" t="s">
        <v>72</v>
      </c>
      <c r="C35" s="142">
        <v>105.7</v>
      </c>
      <c r="D35" s="142">
        <v>92.9</v>
      </c>
      <c r="E35" s="142">
        <v>110.6</v>
      </c>
      <c r="F35" s="142">
        <v>106.88016520231423</v>
      </c>
      <c r="G35" s="142">
        <v>100.9</v>
      </c>
      <c r="H35" s="142">
        <v>112.7</v>
      </c>
      <c r="I35" s="142">
        <v>115.8</v>
      </c>
      <c r="J35" s="142">
        <v>86.9</v>
      </c>
      <c r="K35" s="142">
        <v>102.5</v>
      </c>
      <c r="L35" s="293">
        <v>113.9</v>
      </c>
    </row>
    <row r="36" spans="1:12" s="177" customFormat="1" ht="12" customHeight="1">
      <c r="A36" s="348"/>
      <c r="B36" s="145" t="s">
        <v>73</v>
      </c>
      <c r="C36" s="142">
        <v>103.5</v>
      </c>
      <c r="D36" s="142">
        <v>111.7</v>
      </c>
      <c r="E36" s="142">
        <v>117</v>
      </c>
      <c r="F36" s="142">
        <v>85.344596442432447</v>
      </c>
      <c r="G36" s="142">
        <v>114.1</v>
      </c>
      <c r="H36" s="142">
        <v>116.4</v>
      </c>
      <c r="I36" s="142">
        <v>123.1</v>
      </c>
      <c r="J36" s="142">
        <v>90.2</v>
      </c>
      <c r="K36" s="142">
        <v>107.5</v>
      </c>
      <c r="L36" s="293">
        <v>129.4</v>
      </c>
    </row>
    <row r="37" spans="1:12" s="177" customFormat="1" ht="12" customHeight="1">
      <c r="A37" s="348"/>
      <c r="B37" s="145" t="s">
        <v>74</v>
      </c>
      <c r="C37" s="142">
        <v>106.1</v>
      </c>
      <c r="D37" s="142">
        <v>97.1</v>
      </c>
      <c r="E37" s="142">
        <v>121.8</v>
      </c>
      <c r="F37" s="142">
        <v>99.846556702039138</v>
      </c>
      <c r="G37" s="142">
        <v>100.5</v>
      </c>
      <c r="H37" s="142">
        <v>105.3</v>
      </c>
      <c r="I37" s="142">
        <v>116.7</v>
      </c>
      <c r="J37" s="142">
        <v>73.599999999999994</v>
      </c>
      <c r="K37" s="142">
        <v>97</v>
      </c>
      <c r="L37" s="293">
        <v>132.9</v>
      </c>
    </row>
    <row r="38" spans="1:12" s="177" customFormat="1" ht="12" customHeight="1">
      <c r="A38" s="348"/>
      <c r="B38" s="145" t="s">
        <v>75</v>
      </c>
      <c r="C38" s="142">
        <v>107.6</v>
      </c>
      <c r="D38" s="142">
        <v>120.2</v>
      </c>
      <c r="E38" s="142">
        <v>122.9</v>
      </c>
      <c r="F38" s="142">
        <v>96.86623353223942</v>
      </c>
      <c r="G38" s="142">
        <v>99.6</v>
      </c>
      <c r="H38" s="142">
        <v>105</v>
      </c>
      <c r="I38" s="142">
        <v>123.2</v>
      </c>
      <c r="J38" s="142">
        <v>74.900000000000006</v>
      </c>
      <c r="K38" s="142">
        <v>99.8</v>
      </c>
      <c r="L38" s="293">
        <v>120.5</v>
      </c>
    </row>
    <row r="39" spans="1:12" s="178" customFormat="1" ht="35.25" customHeight="1">
      <c r="A39" s="2103" t="s">
        <v>1012</v>
      </c>
      <c r="B39" s="2103"/>
      <c r="C39" s="2103"/>
      <c r="D39" s="2103"/>
      <c r="E39" s="2103"/>
      <c r="F39" s="2103"/>
      <c r="G39" s="2103"/>
      <c r="H39" s="2103"/>
      <c r="I39" s="2103"/>
      <c r="J39" s="2103"/>
      <c r="K39" s="2103"/>
      <c r="L39" s="2103"/>
    </row>
    <row r="40" spans="1:12" s="1441" customFormat="1" ht="14.25" customHeight="1">
      <c r="A40" s="2095" t="s">
        <v>835</v>
      </c>
      <c r="B40" s="2095"/>
      <c r="C40" s="2095"/>
      <c r="D40" s="2095"/>
      <c r="E40" s="2095"/>
      <c r="F40" s="2095"/>
      <c r="G40" s="2095"/>
      <c r="H40" s="2095"/>
      <c r="I40" s="2095"/>
      <c r="J40" s="2095"/>
      <c r="K40" s="2095"/>
      <c r="L40" s="2095"/>
    </row>
    <row r="41" spans="1:12" s="1442" customFormat="1" ht="12" customHeight="1">
      <c r="A41" s="2020" t="s">
        <v>568</v>
      </c>
      <c r="B41" s="1713"/>
      <c r="C41" s="1713"/>
      <c r="D41" s="1713"/>
      <c r="E41" s="1713"/>
      <c r="F41" s="1713"/>
      <c r="G41" s="1713"/>
      <c r="H41" s="1713"/>
      <c r="I41" s="1713"/>
      <c r="J41" s="1713"/>
      <c r="K41" s="1713"/>
      <c r="L41" s="1713"/>
    </row>
    <row r="42" spans="1:12" s="1442" customFormat="1" ht="12" customHeight="1">
      <c r="A42" s="1516" t="s">
        <v>544</v>
      </c>
      <c r="F42" s="1499"/>
    </row>
    <row r="43" spans="1:12">
      <c r="A43" s="524"/>
      <c r="B43" s="524"/>
      <c r="C43" s="524"/>
      <c r="D43" s="524"/>
      <c r="E43" s="524"/>
      <c r="F43" s="1155"/>
      <c r="G43" s="524"/>
      <c r="H43" s="524"/>
      <c r="I43" s="524"/>
      <c r="J43" s="524"/>
      <c r="K43" s="524"/>
      <c r="L43" s="524"/>
    </row>
  </sheetData>
  <mergeCells count="11">
    <mergeCell ref="A1:C1"/>
    <mergeCell ref="A2:C2"/>
    <mergeCell ref="K2:L2"/>
    <mergeCell ref="A3:K3"/>
    <mergeCell ref="A4:K4"/>
    <mergeCell ref="A41:L41"/>
    <mergeCell ref="A40:L40"/>
    <mergeCell ref="C5:C6"/>
    <mergeCell ref="C7:L7"/>
    <mergeCell ref="A5:B7"/>
    <mergeCell ref="A39:L39"/>
  </mergeCells>
  <phoneticPr fontId="0" type="noConversion"/>
  <hyperlinks>
    <hyperlink ref="K2:L2" location="'Spis tablic     List of tables'!A60" display="Return to list of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activeCell="O22" sqref="O22"/>
    </sheetView>
  </sheetViews>
  <sheetFormatPr defaultRowHeight="14.25"/>
  <cols>
    <col min="3" max="5" width="10.625" customWidth="1"/>
    <col min="6" max="6" width="10.625" style="587" customWidth="1"/>
    <col min="7" max="12" width="10.625" customWidth="1"/>
  </cols>
  <sheetData>
    <row r="1" spans="1:12">
      <c r="A1" s="1961" t="s">
        <v>329</v>
      </c>
      <c r="B1" s="1961"/>
      <c r="C1" s="1961"/>
      <c r="D1" s="1961"/>
      <c r="E1" s="1961"/>
      <c r="F1" s="1961"/>
      <c r="G1" s="1961"/>
      <c r="H1" s="1961"/>
      <c r="I1" s="1961"/>
      <c r="J1" s="1961"/>
      <c r="K1" s="97" t="s">
        <v>32</v>
      </c>
      <c r="L1" s="42"/>
    </row>
    <row r="2" spans="1:12" s="1339" customFormat="1">
      <c r="A2" s="2057" t="s">
        <v>1590</v>
      </c>
      <c r="B2" s="2057"/>
      <c r="C2" s="2057"/>
      <c r="D2" s="2057"/>
      <c r="E2" s="2057"/>
      <c r="F2" s="2057"/>
      <c r="G2" s="2057"/>
      <c r="H2" s="2057"/>
      <c r="I2" s="2057"/>
      <c r="J2" s="1589"/>
      <c r="K2" s="1619" t="s">
        <v>298</v>
      </c>
      <c r="L2" s="1619"/>
    </row>
    <row r="3" spans="1:12" ht="9.75" customHeight="1">
      <c r="A3" s="2096" t="s">
        <v>1579</v>
      </c>
      <c r="B3" s="2100"/>
      <c r="C3" s="2096" t="s">
        <v>1580</v>
      </c>
      <c r="D3" s="117"/>
      <c r="E3" s="117"/>
      <c r="F3" s="117"/>
      <c r="G3" s="117"/>
      <c r="H3" s="117"/>
      <c r="I3" s="117"/>
      <c r="J3" s="117"/>
      <c r="K3" s="117"/>
      <c r="L3" s="948"/>
    </row>
    <row r="4" spans="1:12" ht="133.5" customHeight="1">
      <c r="A4" s="2101"/>
      <c r="B4" s="2102"/>
      <c r="C4" s="2097"/>
      <c r="D4" s="118" t="s">
        <v>1591</v>
      </c>
      <c r="E4" s="118" t="s">
        <v>1592</v>
      </c>
      <c r="F4" s="118" t="s">
        <v>1593</v>
      </c>
      <c r="G4" s="118" t="s">
        <v>1594</v>
      </c>
      <c r="H4" s="118" t="s">
        <v>1595</v>
      </c>
      <c r="I4" s="119" t="s">
        <v>1596</v>
      </c>
      <c r="J4" s="119" t="s">
        <v>1597</v>
      </c>
      <c r="K4" s="119" t="s">
        <v>1598</v>
      </c>
      <c r="L4" s="118" t="s">
        <v>1589</v>
      </c>
    </row>
    <row r="5" spans="1:12" ht="12.75" customHeight="1">
      <c r="A5" s="2107"/>
      <c r="B5" s="2108"/>
      <c r="C5" s="2098" t="s">
        <v>1599</v>
      </c>
      <c r="D5" s="2099"/>
      <c r="E5" s="2099"/>
      <c r="F5" s="2099"/>
      <c r="G5" s="2099"/>
      <c r="H5" s="2099"/>
      <c r="I5" s="2099"/>
      <c r="J5" s="2099"/>
      <c r="K5" s="2099"/>
      <c r="L5" s="2099"/>
    </row>
    <row r="6" spans="1:12" s="544" customFormat="1" ht="17.100000000000001" customHeight="1">
      <c r="A6" s="348"/>
      <c r="B6" s="145"/>
      <c r="C6" s="142"/>
      <c r="D6" s="142"/>
      <c r="E6" s="142"/>
      <c r="F6" s="142"/>
      <c r="G6" s="142"/>
      <c r="H6" s="142"/>
      <c r="I6" s="142"/>
      <c r="J6" s="142"/>
      <c r="K6" s="142"/>
      <c r="L6" s="293"/>
    </row>
    <row r="7" spans="1:12" s="572" customFormat="1" ht="17.100000000000001" customHeight="1">
      <c r="A7" s="348">
        <v>2017</v>
      </c>
      <c r="B7" s="145" t="s">
        <v>73</v>
      </c>
      <c r="C7" s="142">
        <v>95.1</v>
      </c>
      <c r="D7" s="142">
        <v>74.2</v>
      </c>
      <c r="E7" s="142">
        <v>102.3</v>
      </c>
      <c r="F7" s="142">
        <v>99.1</v>
      </c>
      <c r="G7" s="142">
        <v>96.9</v>
      </c>
      <c r="H7" s="142">
        <v>97.1</v>
      </c>
      <c r="I7" s="142">
        <v>111.3</v>
      </c>
      <c r="J7" s="142">
        <v>97.8</v>
      </c>
      <c r="K7" s="142">
        <v>88.5</v>
      </c>
      <c r="L7" s="293">
        <v>94.8</v>
      </c>
    </row>
    <row r="8" spans="1:12" s="572" customFormat="1" ht="17.100000000000001" customHeight="1">
      <c r="A8" s="348"/>
      <c r="B8" s="145" t="s">
        <v>74</v>
      </c>
      <c r="C8" s="142">
        <v>100.1</v>
      </c>
      <c r="D8" s="142">
        <v>109.7</v>
      </c>
      <c r="E8" s="142">
        <v>100.4</v>
      </c>
      <c r="F8" s="142">
        <v>91.6</v>
      </c>
      <c r="G8" s="142">
        <v>109.3</v>
      </c>
      <c r="H8" s="142">
        <v>97.9</v>
      </c>
      <c r="I8" s="142">
        <v>108.2</v>
      </c>
      <c r="J8" s="142">
        <v>103.1</v>
      </c>
      <c r="K8" s="142">
        <v>118.6</v>
      </c>
      <c r="L8" s="293">
        <v>105.6</v>
      </c>
    </row>
    <row r="9" spans="1:12" s="572" customFormat="1" ht="17.100000000000001" customHeight="1">
      <c r="A9" s="348"/>
      <c r="B9" s="145" t="s">
        <v>75</v>
      </c>
      <c r="C9" s="142">
        <v>107.6</v>
      </c>
      <c r="D9" s="142">
        <v>100.4</v>
      </c>
      <c r="E9" s="142">
        <v>101.1</v>
      </c>
      <c r="F9" s="142">
        <v>118.2</v>
      </c>
      <c r="G9" s="142">
        <v>97.3</v>
      </c>
      <c r="H9" s="142">
        <v>101</v>
      </c>
      <c r="I9" s="142">
        <v>96</v>
      </c>
      <c r="J9" s="142">
        <v>102.2</v>
      </c>
      <c r="K9" s="142">
        <v>105.5</v>
      </c>
      <c r="L9" s="293">
        <v>107.5</v>
      </c>
    </row>
    <row r="10" spans="1:12" s="605" customFormat="1" ht="17.100000000000001" customHeight="1">
      <c r="A10" s="348"/>
      <c r="B10" s="145" t="s">
        <v>76</v>
      </c>
      <c r="C10" s="142">
        <v>94.4</v>
      </c>
      <c r="D10" s="142">
        <v>92.3</v>
      </c>
      <c r="E10" s="142">
        <v>102.5</v>
      </c>
      <c r="F10" s="142">
        <v>88.7</v>
      </c>
      <c r="G10" s="142">
        <v>87.5</v>
      </c>
      <c r="H10" s="142">
        <v>101.3</v>
      </c>
      <c r="I10" s="142">
        <v>98.6</v>
      </c>
      <c r="J10" s="142">
        <v>106.8</v>
      </c>
      <c r="K10" s="142">
        <v>94.6</v>
      </c>
      <c r="L10" s="293">
        <v>100.1</v>
      </c>
    </row>
    <row r="11" spans="1:12" s="605" customFormat="1" ht="17.100000000000001" customHeight="1">
      <c r="A11" s="348"/>
      <c r="B11" s="145" t="s">
        <v>77</v>
      </c>
      <c r="C11" s="142">
        <v>101.6</v>
      </c>
      <c r="D11" s="142">
        <v>100.1</v>
      </c>
      <c r="E11" s="142">
        <v>104.8</v>
      </c>
      <c r="F11" s="142">
        <v>101.47258850535508</v>
      </c>
      <c r="G11" s="142">
        <v>100.8</v>
      </c>
      <c r="H11" s="142">
        <v>93.3</v>
      </c>
      <c r="I11" s="142">
        <v>97.9</v>
      </c>
      <c r="J11" s="142">
        <v>102.5</v>
      </c>
      <c r="K11" s="142">
        <v>104.4</v>
      </c>
      <c r="L11" s="293">
        <v>106.8</v>
      </c>
    </row>
    <row r="12" spans="1:12" s="605" customFormat="1" ht="17.100000000000001" customHeight="1">
      <c r="A12" s="348"/>
      <c r="B12" s="145" t="s">
        <v>78</v>
      </c>
      <c r="C12" s="142">
        <v>102.2</v>
      </c>
      <c r="D12" s="142">
        <v>97</v>
      </c>
      <c r="E12" s="142">
        <v>97.1</v>
      </c>
      <c r="F12" s="142">
        <v>108.70896146086535</v>
      </c>
      <c r="G12" s="142">
        <v>91.7</v>
      </c>
      <c r="H12" s="142">
        <v>106.2</v>
      </c>
      <c r="I12" s="142">
        <v>99.8</v>
      </c>
      <c r="J12" s="142">
        <v>100</v>
      </c>
      <c r="K12" s="142">
        <v>92.9</v>
      </c>
      <c r="L12" s="293">
        <v>97</v>
      </c>
    </row>
    <row r="13" spans="1:12" s="650" customFormat="1" ht="17.100000000000001" customHeight="1">
      <c r="A13" s="348"/>
      <c r="B13" s="145" t="s">
        <v>79</v>
      </c>
      <c r="C13" s="142">
        <v>97.1</v>
      </c>
      <c r="D13" s="142">
        <v>102.2</v>
      </c>
      <c r="E13" s="142">
        <v>103.2</v>
      </c>
      <c r="F13" s="142">
        <v>88.144350839142589</v>
      </c>
      <c r="G13" s="142">
        <v>104</v>
      </c>
      <c r="H13" s="142">
        <v>105.8</v>
      </c>
      <c r="I13" s="142">
        <v>107.6</v>
      </c>
      <c r="J13" s="142">
        <v>101.4</v>
      </c>
      <c r="K13" s="142">
        <v>103.3</v>
      </c>
      <c r="L13" s="293">
        <v>98.5</v>
      </c>
    </row>
    <row r="14" spans="1:12" s="650" customFormat="1" ht="17.100000000000001" customHeight="1">
      <c r="A14" s="348"/>
      <c r="B14" s="145" t="s">
        <v>80</v>
      </c>
      <c r="C14" s="142">
        <v>100.7</v>
      </c>
      <c r="D14" s="142">
        <v>115.2</v>
      </c>
      <c r="E14" s="142">
        <v>97.5</v>
      </c>
      <c r="F14" s="142">
        <v>99.873532140675309</v>
      </c>
      <c r="G14" s="142">
        <v>88.7</v>
      </c>
      <c r="H14" s="142">
        <v>102.1</v>
      </c>
      <c r="I14" s="142">
        <v>99.7</v>
      </c>
      <c r="J14" s="142">
        <v>99.6</v>
      </c>
      <c r="K14" s="142">
        <v>104.8</v>
      </c>
      <c r="L14" s="293">
        <v>82.8</v>
      </c>
    </row>
    <row r="15" spans="1:12" s="650" customFormat="1" ht="17.100000000000001" customHeight="1">
      <c r="A15" s="348"/>
      <c r="B15" s="145" t="s">
        <v>81</v>
      </c>
      <c r="C15" s="142">
        <v>126.5</v>
      </c>
      <c r="D15" s="142">
        <v>109.5</v>
      </c>
      <c r="E15" s="142">
        <v>100.5</v>
      </c>
      <c r="F15" s="142">
        <v>149.14214267752868</v>
      </c>
      <c r="G15" s="142">
        <v>112</v>
      </c>
      <c r="H15" s="142">
        <v>100.4</v>
      </c>
      <c r="I15" s="142">
        <v>125.6</v>
      </c>
      <c r="J15" s="142">
        <v>110.4</v>
      </c>
      <c r="K15" s="142">
        <v>149.30000000000001</v>
      </c>
      <c r="L15" s="293">
        <v>108.1</v>
      </c>
    </row>
    <row r="16" spans="1:12" s="1158" customFormat="1" ht="17.100000000000001" customHeight="1">
      <c r="A16" s="348">
        <v>2018</v>
      </c>
      <c r="B16" s="145" t="s">
        <v>82</v>
      </c>
      <c r="C16" s="142">
        <v>74.400000000000006</v>
      </c>
      <c r="D16" s="142">
        <v>80.2</v>
      </c>
      <c r="E16" s="142">
        <v>95.5</v>
      </c>
      <c r="F16" s="142">
        <v>61.008660199046581</v>
      </c>
      <c r="G16" s="142">
        <v>82.4</v>
      </c>
      <c r="H16" s="142">
        <v>105.9</v>
      </c>
      <c r="I16" s="142">
        <v>79.2</v>
      </c>
      <c r="J16" s="142">
        <v>67.8</v>
      </c>
      <c r="K16" s="142">
        <v>67.2</v>
      </c>
      <c r="L16" s="293">
        <v>97</v>
      </c>
    </row>
    <row r="17" spans="1:12" s="1158" customFormat="1" ht="17.100000000000001" customHeight="1">
      <c r="A17" s="348"/>
      <c r="B17" s="145" t="s">
        <v>83</v>
      </c>
      <c r="C17" s="142">
        <v>97.8</v>
      </c>
      <c r="D17" s="142">
        <v>95.5</v>
      </c>
      <c r="E17" s="142">
        <v>94.9</v>
      </c>
      <c r="F17" s="142">
        <v>105.04973710402558</v>
      </c>
      <c r="G17" s="142">
        <v>97.4</v>
      </c>
      <c r="H17" s="142">
        <v>98.6</v>
      </c>
      <c r="I17" s="142">
        <v>86.1</v>
      </c>
      <c r="J17" s="142">
        <v>98.8</v>
      </c>
      <c r="K17" s="142">
        <v>88.3</v>
      </c>
      <c r="L17" s="293">
        <v>99.3</v>
      </c>
    </row>
    <row r="18" spans="1:12" s="1158" customFormat="1" ht="17.100000000000001" customHeight="1">
      <c r="A18" s="348"/>
      <c r="B18" s="145" t="s">
        <v>72</v>
      </c>
      <c r="C18" s="142">
        <v>116.9</v>
      </c>
      <c r="D18" s="142">
        <v>128.5</v>
      </c>
      <c r="E18" s="142">
        <v>111.4</v>
      </c>
      <c r="F18" s="142">
        <v>120.97799162592422</v>
      </c>
      <c r="G18" s="142">
        <v>131.30000000000001</v>
      </c>
      <c r="H18" s="142">
        <v>103.3</v>
      </c>
      <c r="I18" s="142">
        <v>113.1</v>
      </c>
      <c r="J18" s="142">
        <v>103.1</v>
      </c>
      <c r="K18" s="142">
        <v>105.3</v>
      </c>
      <c r="L18" s="293">
        <v>120.2</v>
      </c>
    </row>
    <row r="19" spans="1:12" s="1331" customFormat="1" ht="17.100000000000001" customHeight="1">
      <c r="A19" s="348"/>
      <c r="B19" s="145" t="s">
        <v>73</v>
      </c>
      <c r="C19" s="142">
        <v>93.1</v>
      </c>
      <c r="D19" s="142">
        <v>89.2</v>
      </c>
      <c r="E19" s="142">
        <v>108.3</v>
      </c>
      <c r="F19" s="142">
        <v>79.10487647498789</v>
      </c>
      <c r="G19" s="142">
        <v>109.5</v>
      </c>
      <c r="H19" s="142">
        <v>100.3</v>
      </c>
      <c r="I19" s="142">
        <v>118.3</v>
      </c>
      <c r="J19" s="142">
        <v>101.4</v>
      </c>
      <c r="K19" s="142">
        <v>92.8</v>
      </c>
      <c r="L19" s="293">
        <v>101.4</v>
      </c>
    </row>
    <row r="20" spans="1:12" s="1331" customFormat="1" ht="17.100000000000001" customHeight="1">
      <c r="A20" s="348"/>
      <c r="B20" s="145" t="s">
        <v>74</v>
      </c>
      <c r="C20" s="142">
        <v>102.6</v>
      </c>
      <c r="D20" s="142">
        <v>95.4</v>
      </c>
      <c r="E20" s="142">
        <v>104.5</v>
      </c>
      <c r="F20" s="142">
        <v>107.19825417697963</v>
      </c>
      <c r="G20" s="142">
        <v>96.3</v>
      </c>
      <c r="H20" s="142">
        <v>88.5</v>
      </c>
      <c r="I20" s="142">
        <v>102.5</v>
      </c>
      <c r="J20" s="142">
        <v>84.2</v>
      </c>
      <c r="K20" s="142">
        <v>107</v>
      </c>
      <c r="L20" s="293">
        <v>108.5</v>
      </c>
    </row>
    <row r="21" spans="1:12" s="1331" customFormat="1" ht="17.100000000000001" customHeight="1">
      <c r="A21" s="348"/>
      <c r="B21" s="145" t="s">
        <v>75</v>
      </c>
      <c r="C21" s="142">
        <v>109.1</v>
      </c>
      <c r="D21" s="142">
        <v>124.3</v>
      </c>
      <c r="E21" s="142">
        <v>102</v>
      </c>
      <c r="F21" s="142">
        <v>114.64995088094388</v>
      </c>
      <c r="G21" s="142">
        <v>96.4</v>
      </c>
      <c r="H21" s="142">
        <v>100.7</v>
      </c>
      <c r="I21" s="142">
        <v>101.4</v>
      </c>
      <c r="J21" s="142">
        <v>104.1</v>
      </c>
      <c r="K21" s="142">
        <v>108.6</v>
      </c>
      <c r="L21" s="293">
        <v>97.4</v>
      </c>
    </row>
    <row r="22" spans="1:12" s="178" customFormat="1" ht="20.100000000000001" customHeight="1">
      <c r="A22" s="2103" t="s">
        <v>836</v>
      </c>
      <c r="B22" s="2103"/>
      <c r="C22" s="2103"/>
      <c r="D22" s="2103"/>
      <c r="E22" s="2103"/>
      <c r="F22" s="2103"/>
      <c r="G22" s="2103"/>
      <c r="H22" s="2103"/>
      <c r="I22" s="2103"/>
      <c r="J22" s="2103"/>
      <c r="K22" s="2103"/>
      <c r="L22" s="2103"/>
    </row>
    <row r="23" spans="1:12" s="178" customFormat="1" ht="12.95" customHeight="1">
      <c r="A23" s="2103" t="s">
        <v>271</v>
      </c>
      <c r="B23" s="2106"/>
      <c r="C23" s="2106"/>
      <c r="D23" s="2106"/>
      <c r="E23" s="2106"/>
      <c r="F23" s="2106"/>
      <c r="G23" s="2106"/>
      <c r="H23" s="2106"/>
      <c r="I23" s="2106"/>
      <c r="J23" s="2106"/>
      <c r="K23" s="2106"/>
      <c r="L23" s="2106"/>
    </row>
    <row r="24" spans="1:12" s="178" customFormat="1" ht="12.95" customHeight="1">
      <c r="A24" s="2103" t="s">
        <v>272</v>
      </c>
      <c r="B24" s="1964"/>
      <c r="C24" s="1964"/>
      <c r="D24" s="1964"/>
      <c r="E24" s="1964"/>
      <c r="F24" s="1964"/>
      <c r="G24" s="1964"/>
      <c r="H24" s="1964"/>
      <c r="I24" s="1964"/>
      <c r="J24" s="1964"/>
      <c r="K24" s="1964"/>
      <c r="L24" s="1964"/>
    </row>
    <row r="25" spans="1:12" s="1441" customFormat="1" ht="20.100000000000001" customHeight="1">
      <c r="A25" s="2109" t="s">
        <v>837</v>
      </c>
      <c r="B25" s="2109"/>
      <c r="C25" s="2109"/>
      <c r="D25" s="2109"/>
      <c r="E25" s="2109"/>
      <c r="F25" s="2109"/>
      <c r="G25" s="2109"/>
      <c r="H25" s="2109"/>
      <c r="I25" s="2109"/>
      <c r="J25" s="2109"/>
      <c r="K25" s="2109"/>
      <c r="L25" s="2109"/>
    </row>
    <row r="26" spans="1:12" s="1442" customFormat="1" ht="12.95" customHeight="1">
      <c r="A26" s="2020" t="s">
        <v>274</v>
      </c>
      <c r="B26" s="1713"/>
      <c r="C26" s="1713"/>
      <c r="D26" s="1713"/>
      <c r="E26" s="1713"/>
      <c r="F26" s="1713"/>
      <c r="G26" s="1713"/>
      <c r="H26" s="1713"/>
      <c r="I26" s="1713"/>
      <c r="J26" s="1713"/>
      <c r="K26" s="1713"/>
      <c r="L26" s="1713"/>
    </row>
    <row r="27" spans="1:12" s="1442" customFormat="1" ht="12.95" customHeight="1">
      <c r="A27" s="1516" t="s">
        <v>273</v>
      </c>
      <c r="F27" s="1499"/>
    </row>
  </sheetData>
  <mergeCells count="11">
    <mergeCell ref="A1:J1"/>
    <mergeCell ref="A22:L22"/>
    <mergeCell ref="A23:L23"/>
    <mergeCell ref="A24:L24"/>
    <mergeCell ref="A26:L26"/>
    <mergeCell ref="A2:I2"/>
    <mergeCell ref="K2:L2"/>
    <mergeCell ref="A3:B5"/>
    <mergeCell ref="C3:C4"/>
    <mergeCell ref="C5:L5"/>
    <mergeCell ref="A25:L25"/>
  </mergeCells>
  <phoneticPr fontId="0" type="noConversion"/>
  <hyperlinks>
    <hyperlink ref="K2:L2" location="'Spis tablic     List of tables'!A61" display="Return to list of tables"/>
    <hyperlink ref="K1"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ySplit="6" topLeftCell="A7" activePane="bottomLeft" state="frozen"/>
      <selection pane="bottomLeft" activeCell="A32" sqref="A32:J32"/>
    </sheetView>
  </sheetViews>
  <sheetFormatPr defaultRowHeight="12.75"/>
  <cols>
    <col min="1" max="1" width="11.625" style="16" customWidth="1"/>
    <col min="2" max="2" width="13.625" style="16" customWidth="1"/>
    <col min="3" max="10" width="12.75" style="16" customWidth="1"/>
    <col min="11" max="16384" width="9" style="16"/>
  </cols>
  <sheetData>
    <row r="1" spans="1:13" s="50" customFormat="1" ht="14.85" customHeight="1">
      <c r="A1" s="2114" t="s">
        <v>113</v>
      </c>
      <c r="B1" s="2114"/>
      <c r="H1" s="1694" t="s">
        <v>32</v>
      </c>
      <c r="I1" s="1694"/>
      <c r="J1" s="1694"/>
    </row>
    <row r="2" spans="1:13" s="1443" customFormat="1" ht="14.85" customHeight="1">
      <c r="A2" s="2060" t="s">
        <v>302</v>
      </c>
      <c r="B2" s="2060"/>
      <c r="H2" s="2065" t="s">
        <v>298</v>
      </c>
      <c r="I2" s="2065"/>
      <c r="J2" s="2065"/>
    </row>
    <row r="3" spans="1:13" ht="14.85" customHeight="1">
      <c r="A3" s="2118" t="s">
        <v>545</v>
      </c>
      <c r="B3" s="2118"/>
      <c r="C3" s="2118"/>
      <c r="D3" s="2118"/>
      <c r="E3" s="2118"/>
      <c r="F3" s="2118"/>
      <c r="G3" s="2118"/>
      <c r="H3" s="2118"/>
      <c r="I3" s="2118"/>
      <c r="J3" s="2118"/>
    </row>
    <row r="4" spans="1:13" s="1354" customFormat="1" ht="14.85" customHeight="1">
      <c r="A4" s="2063" t="s">
        <v>1600</v>
      </c>
      <c r="B4" s="2063"/>
      <c r="C4" s="2063"/>
      <c r="D4" s="2063"/>
      <c r="E4" s="2063"/>
      <c r="F4" s="2063"/>
      <c r="G4" s="2063"/>
      <c r="H4" s="2063"/>
      <c r="I4" s="2063"/>
      <c r="J4" s="2063"/>
    </row>
    <row r="5" spans="1:13" s="27" customFormat="1" ht="30" customHeight="1">
      <c r="A5" s="1720" t="s">
        <v>1601</v>
      </c>
      <c r="B5" s="2115"/>
      <c r="C5" s="1733" t="s">
        <v>1602</v>
      </c>
      <c r="D5" s="115"/>
      <c r="E5" s="1733" t="s">
        <v>1604</v>
      </c>
      <c r="F5" s="115"/>
      <c r="G5" s="1790" t="s">
        <v>1606</v>
      </c>
      <c r="H5" s="1733" t="s">
        <v>1607</v>
      </c>
      <c r="I5" s="115"/>
      <c r="J5" s="1733" t="s">
        <v>1609</v>
      </c>
    </row>
    <row r="6" spans="1:13" s="27" customFormat="1" ht="60" customHeight="1">
      <c r="A6" s="2116"/>
      <c r="B6" s="2117"/>
      <c r="C6" s="1949"/>
      <c r="D6" s="38" t="s">
        <v>1603</v>
      </c>
      <c r="E6" s="1949"/>
      <c r="F6" s="38" t="s">
        <v>1605</v>
      </c>
      <c r="G6" s="1726"/>
      <c r="H6" s="1949"/>
      <c r="I6" s="37" t="s">
        <v>1608</v>
      </c>
      <c r="J6" s="1744"/>
    </row>
    <row r="7" spans="1:13" s="27" customFormat="1" ht="30" customHeight="1">
      <c r="A7" s="1720" t="s">
        <v>1610</v>
      </c>
      <c r="B7" s="1720"/>
      <c r="C7" s="1720"/>
      <c r="D7" s="1720"/>
      <c r="E7" s="1720"/>
      <c r="F7" s="1720"/>
      <c r="G7" s="1720"/>
      <c r="H7" s="1720"/>
      <c r="I7" s="1720"/>
      <c r="J7" s="1720"/>
    </row>
    <row r="8" spans="1:13" s="139" customFormat="1" ht="13.15" customHeight="1">
      <c r="A8" s="355">
        <v>2016</v>
      </c>
      <c r="B8" s="107" t="s">
        <v>54</v>
      </c>
      <c r="C8" s="142">
        <v>4577.3</v>
      </c>
      <c r="D8" s="142">
        <v>1376.9</v>
      </c>
      <c r="E8" s="142">
        <v>12354.2</v>
      </c>
      <c r="F8" s="142">
        <v>3328.4</v>
      </c>
      <c r="G8" s="142">
        <v>39.4</v>
      </c>
      <c r="H8" s="142">
        <v>4063.4</v>
      </c>
      <c r="I8" s="142">
        <v>1638</v>
      </c>
      <c r="J8" s="293">
        <v>54.3</v>
      </c>
      <c r="L8" s="144"/>
      <c r="M8" s="144"/>
    </row>
    <row r="9" spans="1:13" s="139" customFormat="1" ht="13.15" customHeight="1">
      <c r="A9" s="355">
        <v>2017</v>
      </c>
      <c r="B9" s="107" t="s">
        <v>54</v>
      </c>
      <c r="C9" s="142">
        <v>4901.3999999999996</v>
      </c>
      <c r="D9" s="142">
        <v>1459.9559999999999</v>
      </c>
      <c r="E9" s="142">
        <v>13165.728999999999</v>
      </c>
      <c r="F9" s="142">
        <v>3553.4</v>
      </c>
      <c r="G9" s="142">
        <v>40.799999999999997</v>
      </c>
      <c r="H9" s="142">
        <v>4410.3370000000004</v>
      </c>
      <c r="I9" s="142">
        <v>1744.4860000000001</v>
      </c>
      <c r="J9" s="293">
        <v>55.2</v>
      </c>
      <c r="L9" s="144"/>
      <c r="M9" s="144"/>
    </row>
    <row r="10" spans="1:13" s="139" customFormat="1" ht="13.15" customHeight="1">
      <c r="A10" s="355"/>
      <c r="B10" s="108" t="s">
        <v>44</v>
      </c>
      <c r="C10" s="146">
        <v>107.1</v>
      </c>
      <c r="D10" s="146">
        <v>106</v>
      </c>
      <c r="E10" s="146">
        <v>106.6</v>
      </c>
      <c r="F10" s="146">
        <v>106.8</v>
      </c>
      <c r="G10" s="146" t="s">
        <v>16</v>
      </c>
      <c r="H10" s="146">
        <v>108.5</v>
      </c>
      <c r="I10" s="146">
        <v>106.5</v>
      </c>
      <c r="J10" s="358" t="s">
        <v>16</v>
      </c>
      <c r="L10" s="144"/>
      <c r="M10" s="144"/>
    </row>
    <row r="11" spans="1:13" s="139" customFormat="1" ht="10.15" customHeight="1">
      <c r="A11" s="355"/>
      <c r="B11" s="145"/>
      <c r="C11" s="168"/>
      <c r="D11" s="168"/>
      <c r="E11" s="168"/>
      <c r="F11" s="168"/>
      <c r="G11" s="168"/>
      <c r="H11" s="168"/>
      <c r="I11" s="168"/>
      <c r="J11" s="293"/>
    </row>
    <row r="12" spans="1:13" s="139" customFormat="1" ht="13.15" customHeight="1">
      <c r="A12" s="355">
        <v>2017</v>
      </c>
      <c r="B12" s="145" t="s">
        <v>669</v>
      </c>
      <c r="C12" s="168">
        <v>959.1</v>
      </c>
      <c r="D12" s="168">
        <v>240.5</v>
      </c>
      <c r="E12" s="168">
        <v>2753.5</v>
      </c>
      <c r="F12" s="168">
        <v>592</v>
      </c>
      <c r="G12" s="168">
        <v>35.799999999999997</v>
      </c>
      <c r="H12" s="168">
        <v>867.7</v>
      </c>
      <c r="I12" s="168">
        <v>291.3</v>
      </c>
      <c r="J12" s="293">
        <v>46.7</v>
      </c>
    </row>
    <row r="13" spans="1:13" s="139" customFormat="1" ht="13.15" customHeight="1">
      <c r="A13" s="355"/>
      <c r="B13" s="145" t="s">
        <v>700</v>
      </c>
      <c r="C13" s="168">
        <v>1269.8</v>
      </c>
      <c r="D13" s="168">
        <v>393.6</v>
      </c>
      <c r="E13" s="168">
        <v>3136.1</v>
      </c>
      <c r="F13" s="168">
        <v>936.4</v>
      </c>
      <c r="G13" s="168">
        <v>39.6</v>
      </c>
      <c r="H13" s="168">
        <v>1102.8</v>
      </c>
      <c r="I13" s="168">
        <v>473.3</v>
      </c>
      <c r="J13" s="293">
        <v>56.1</v>
      </c>
    </row>
    <row r="14" spans="1:13" s="139" customFormat="1" ht="13.15" customHeight="1">
      <c r="A14" s="355"/>
      <c r="B14" s="145" t="s">
        <v>701</v>
      </c>
      <c r="C14" s="627">
        <v>1564.479</v>
      </c>
      <c r="D14" s="627">
        <v>479.815</v>
      </c>
      <c r="E14" s="627">
        <v>4551.1329999999998</v>
      </c>
      <c r="F14" s="627">
        <v>1191.414</v>
      </c>
      <c r="G14" s="627">
        <v>51</v>
      </c>
      <c r="H14" s="627">
        <v>1409.8889999999999</v>
      </c>
      <c r="I14" s="627">
        <v>565.11</v>
      </c>
      <c r="J14" s="293">
        <v>65.7</v>
      </c>
    </row>
    <row r="15" spans="1:13" s="139" customFormat="1" ht="13.15" customHeight="1">
      <c r="A15" s="355"/>
      <c r="B15" s="145" t="s">
        <v>699</v>
      </c>
      <c r="C15" s="627">
        <v>1107.915</v>
      </c>
      <c r="D15" s="627">
        <v>346.041</v>
      </c>
      <c r="E15" s="627">
        <v>2724.9960000000001</v>
      </c>
      <c r="F15" s="627">
        <v>833.50900000000001</v>
      </c>
      <c r="G15" s="627">
        <v>35.1</v>
      </c>
      <c r="H15" s="627">
        <v>1029.9480000000001</v>
      </c>
      <c r="I15" s="627">
        <v>414.77600000000001</v>
      </c>
      <c r="J15" s="293">
        <v>50.9</v>
      </c>
    </row>
    <row r="16" spans="1:13" s="139" customFormat="1" ht="13.15" customHeight="1">
      <c r="A16" s="355">
        <v>2018</v>
      </c>
      <c r="B16" s="145" t="s">
        <v>669</v>
      </c>
      <c r="C16" s="627">
        <v>1080.5540000000001</v>
      </c>
      <c r="D16" s="627">
        <v>274.822</v>
      </c>
      <c r="E16" s="627">
        <v>3105.8760000000002</v>
      </c>
      <c r="F16" s="627">
        <v>682.41</v>
      </c>
      <c r="G16" s="627">
        <v>38.799999999999997</v>
      </c>
      <c r="H16" s="627">
        <v>999.23299999999995</v>
      </c>
      <c r="I16" s="627">
        <v>329.185</v>
      </c>
      <c r="J16" s="293">
        <v>49.1</v>
      </c>
    </row>
    <row r="17" spans="1:12" s="139" customFormat="1" ht="13.15" customHeight="1">
      <c r="A17" s="355"/>
      <c r="B17" s="145" t="s">
        <v>700</v>
      </c>
      <c r="C17" s="627">
        <v>1334.4</v>
      </c>
      <c r="D17" s="627">
        <v>393.5</v>
      </c>
      <c r="E17" s="627">
        <v>3306.1</v>
      </c>
      <c r="F17" s="627">
        <v>936.7</v>
      </c>
      <c r="G17" s="627">
        <v>40.799999999999997</v>
      </c>
      <c r="H17" s="627">
        <v>1178.5999999999999</v>
      </c>
      <c r="I17" s="627">
        <v>464.4</v>
      </c>
      <c r="J17" s="293">
        <v>57</v>
      </c>
    </row>
    <row r="18" spans="1:12" s="139" customFormat="1" ht="13.15" customHeight="1">
      <c r="A18" s="355"/>
      <c r="B18" s="108" t="s">
        <v>44</v>
      </c>
      <c r="C18" s="146">
        <v>105.1</v>
      </c>
      <c r="D18" s="146">
        <v>100</v>
      </c>
      <c r="E18" s="146">
        <v>105.4</v>
      </c>
      <c r="F18" s="146">
        <v>100</v>
      </c>
      <c r="G18" s="146" t="s">
        <v>16</v>
      </c>
      <c r="H18" s="146">
        <v>106.9</v>
      </c>
      <c r="I18" s="146">
        <v>98.1</v>
      </c>
      <c r="J18" s="147" t="s">
        <v>16</v>
      </c>
    </row>
    <row r="19" spans="1:12" s="27" customFormat="1" ht="30" customHeight="1">
      <c r="A19" s="1722" t="s">
        <v>1611</v>
      </c>
      <c r="B19" s="1722"/>
      <c r="C19" s="1722"/>
      <c r="D19" s="1722"/>
      <c r="E19" s="1722"/>
      <c r="F19" s="1722"/>
      <c r="G19" s="1722"/>
      <c r="H19" s="1722"/>
      <c r="I19" s="1722"/>
      <c r="J19" s="1722"/>
    </row>
    <row r="20" spans="1:12" s="27" customFormat="1" ht="13.15" customHeight="1">
      <c r="A20" s="355">
        <v>2016</v>
      </c>
      <c r="B20" s="107" t="s">
        <v>54</v>
      </c>
      <c r="C20" s="142">
        <v>3271.1</v>
      </c>
      <c r="D20" s="142">
        <v>1185.4000000000001</v>
      </c>
      <c r="E20" s="142">
        <v>7299.4</v>
      </c>
      <c r="F20" s="142">
        <v>2822.1</v>
      </c>
      <c r="G20" s="142">
        <v>45.6</v>
      </c>
      <c r="H20" s="142">
        <v>4063.4</v>
      </c>
      <c r="I20" s="293">
        <v>1638</v>
      </c>
      <c r="J20" s="143">
        <v>54.3</v>
      </c>
    </row>
    <row r="21" spans="1:12" s="27" customFormat="1" ht="13.15" customHeight="1">
      <c r="A21" s="355">
        <v>2017</v>
      </c>
      <c r="B21" s="107" t="s">
        <v>54</v>
      </c>
      <c r="C21" s="142">
        <v>3580</v>
      </c>
      <c r="D21" s="142">
        <v>1281.8040000000001</v>
      </c>
      <c r="E21" s="142">
        <v>8039.8340000000007</v>
      </c>
      <c r="F21" s="142">
        <v>3071.8209999999999</v>
      </c>
      <c r="G21" s="142">
        <v>47.1</v>
      </c>
      <c r="H21" s="142">
        <v>4410.3370000000004</v>
      </c>
      <c r="I21" s="142">
        <v>1744.4860000000001</v>
      </c>
      <c r="J21" s="143">
        <v>55.2</v>
      </c>
    </row>
    <row r="22" spans="1:12" s="27" customFormat="1" ht="13.15" customHeight="1">
      <c r="A22" s="355"/>
      <c r="B22" s="108" t="s">
        <v>44</v>
      </c>
      <c r="C22" s="146">
        <v>109.4</v>
      </c>
      <c r="D22" s="146">
        <v>108.1</v>
      </c>
      <c r="E22" s="146">
        <v>110.1</v>
      </c>
      <c r="F22" s="146">
        <v>108.8</v>
      </c>
      <c r="G22" s="146" t="s">
        <v>16</v>
      </c>
      <c r="H22" s="146">
        <v>108.5</v>
      </c>
      <c r="I22" s="146">
        <v>106.5</v>
      </c>
      <c r="J22" s="147" t="s">
        <v>16</v>
      </c>
    </row>
    <row r="23" spans="1:12" s="27" customFormat="1" ht="10.15" customHeight="1">
      <c r="A23" s="355"/>
      <c r="B23" s="106"/>
      <c r="C23" s="168"/>
      <c r="D23" s="168"/>
      <c r="E23" s="168"/>
      <c r="F23" s="172"/>
      <c r="G23" s="142"/>
      <c r="H23" s="168"/>
      <c r="I23" s="833"/>
      <c r="J23" s="143"/>
    </row>
    <row r="24" spans="1:12" s="27" customFormat="1" ht="13.15" customHeight="1">
      <c r="A24" s="355">
        <v>2017</v>
      </c>
      <c r="B24" s="145" t="s">
        <v>669</v>
      </c>
      <c r="C24" s="168">
        <v>678.2</v>
      </c>
      <c r="D24" s="168">
        <v>209.1</v>
      </c>
      <c r="E24" s="168">
        <v>1597.1</v>
      </c>
      <c r="F24" s="168">
        <v>501.7</v>
      </c>
      <c r="G24" s="142">
        <v>40.1</v>
      </c>
      <c r="H24" s="168">
        <v>867.7</v>
      </c>
      <c r="I24" s="833">
        <v>291.3</v>
      </c>
      <c r="J24" s="143">
        <v>46.7</v>
      </c>
    </row>
    <row r="25" spans="1:12" s="27" customFormat="1" ht="13.15" customHeight="1">
      <c r="A25" s="355"/>
      <c r="B25" s="145" t="s">
        <v>700</v>
      </c>
      <c r="C25" s="168">
        <v>922.1</v>
      </c>
      <c r="D25" s="168">
        <v>347.9</v>
      </c>
      <c r="E25" s="168">
        <v>1952.9</v>
      </c>
      <c r="F25" s="168">
        <v>818.5</v>
      </c>
      <c r="G25" s="142">
        <v>46.6</v>
      </c>
      <c r="H25" s="168">
        <v>1102.8</v>
      </c>
      <c r="I25" s="833">
        <v>473.3</v>
      </c>
      <c r="J25" s="143">
        <v>56.1</v>
      </c>
    </row>
    <row r="26" spans="1:12" s="27" customFormat="1" ht="13.15" customHeight="1">
      <c r="A26" s="355"/>
      <c r="B26" s="145" t="s">
        <v>701</v>
      </c>
      <c r="C26" s="627">
        <v>1112.0340000000001</v>
      </c>
      <c r="D26" s="627">
        <v>415.92099999999999</v>
      </c>
      <c r="E26" s="627">
        <v>2653.1</v>
      </c>
      <c r="F26" s="627">
        <v>1013.829</v>
      </c>
      <c r="G26" s="142">
        <v>57.8</v>
      </c>
      <c r="H26" s="627">
        <v>1409.8889999999999</v>
      </c>
      <c r="I26" s="842">
        <v>565.11</v>
      </c>
      <c r="J26" s="143">
        <v>65.7</v>
      </c>
      <c r="K26" s="592"/>
      <c r="L26" s="592"/>
    </row>
    <row r="27" spans="1:12" s="27" customFormat="1" ht="13.15" customHeight="1">
      <c r="A27" s="355"/>
      <c r="B27" s="145" t="s">
        <v>699</v>
      </c>
      <c r="C27" s="627">
        <v>867.61</v>
      </c>
      <c r="D27" s="627">
        <v>308.88299999999998</v>
      </c>
      <c r="E27" s="627">
        <v>1836.7339999999999</v>
      </c>
      <c r="F27" s="627">
        <v>737.79200000000003</v>
      </c>
      <c r="G27" s="142">
        <v>42.5</v>
      </c>
      <c r="H27" s="627">
        <v>1029.9480000000001</v>
      </c>
      <c r="I27" s="842">
        <v>414.77600000000001</v>
      </c>
      <c r="J27" s="143">
        <v>50.9</v>
      </c>
      <c r="K27" s="592"/>
      <c r="L27" s="592"/>
    </row>
    <row r="28" spans="1:12" s="27" customFormat="1" ht="13.15" customHeight="1">
      <c r="A28" s="355">
        <v>2018</v>
      </c>
      <c r="B28" s="145" t="s">
        <v>669</v>
      </c>
      <c r="C28" s="627">
        <v>778.03700000000003</v>
      </c>
      <c r="D28" s="627">
        <v>237.506</v>
      </c>
      <c r="E28" s="627">
        <v>1864.663</v>
      </c>
      <c r="F28" s="627">
        <v>583.91</v>
      </c>
      <c r="G28" s="142">
        <v>42.8</v>
      </c>
      <c r="H28" s="627">
        <v>999.23299999999995</v>
      </c>
      <c r="I28" s="842">
        <v>329.185</v>
      </c>
      <c r="J28" s="143">
        <v>49.1</v>
      </c>
      <c r="K28" s="592"/>
      <c r="L28" s="592"/>
    </row>
    <row r="29" spans="1:12" s="27" customFormat="1" ht="13.15" customHeight="1">
      <c r="A29" s="355"/>
      <c r="B29" s="145" t="s">
        <v>700</v>
      </c>
      <c r="C29" s="627">
        <v>994.6</v>
      </c>
      <c r="D29" s="627">
        <v>347.6</v>
      </c>
      <c r="E29" s="627">
        <v>2112.4</v>
      </c>
      <c r="F29" s="627">
        <v>816.6</v>
      </c>
      <c r="G29" s="142">
        <v>47.6</v>
      </c>
      <c r="H29" s="627">
        <v>1178.5999999999999</v>
      </c>
      <c r="I29" s="842">
        <v>464.4</v>
      </c>
      <c r="J29" s="143">
        <v>57</v>
      </c>
      <c r="K29" s="592"/>
      <c r="L29" s="592"/>
    </row>
    <row r="30" spans="1:12" s="27" customFormat="1" ht="13.15" customHeight="1">
      <c r="A30" s="355"/>
      <c r="B30" s="108" t="s">
        <v>44</v>
      </c>
      <c r="C30" s="146">
        <v>107.9</v>
      </c>
      <c r="D30" s="146">
        <v>99.9</v>
      </c>
      <c r="E30" s="146">
        <v>108.2</v>
      </c>
      <c r="F30" s="146">
        <v>99.8</v>
      </c>
      <c r="G30" s="146" t="s">
        <v>16</v>
      </c>
      <c r="H30" s="146">
        <v>106.9</v>
      </c>
      <c r="I30" s="146">
        <v>98.1</v>
      </c>
      <c r="J30" s="147" t="s">
        <v>16</v>
      </c>
      <c r="K30" s="592"/>
      <c r="L30" s="592"/>
    </row>
    <row r="31" spans="1:12" s="27" customFormat="1" ht="25.15" customHeight="1">
      <c r="A31" s="2110" t="s">
        <v>838</v>
      </c>
      <c r="B31" s="2111"/>
      <c r="C31" s="2111"/>
      <c r="D31" s="2111"/>
      <c r="E31" s="2111"/>
      <c r="F31" s="2111"/>
      <c r="G31" s="2111"/>
      <c r="H31" s="2111"/>
      <c r="I31" s="2111"/>
      <c r="J31" s="2111"/>
      <c r="K31" s="14"/>
      <c r="L31" s="592"/>
    </row>
    <row r="32" spans="1:12" s="1390" customFormat="1" ht="25.15" customHeight="1">
      <c r="A32" s="2112" t="s">
        <v>839</v>
      </c>
      <c r="B32" s="2113"/>
      <c r="C32" s="2113"/>
      <c r="D32" s="2113"/>
      <c r="E32" s="2113"/>
      <c r="F32" s="2113"/>
      <c r="G32" s="2113"/>
      <c r="H32" s="2113"/>
      <c r="I32" s="2113"/>
      <c r="J32" s="2113"/>
      <c r="K32" s="1522"/>
    </row>
    <row r="33" spans="2:2" s="27" customFormat="1" ht="14.85" customHeight="1"/>
    <row r="34" spans="2:2" s="27" customFormat="1" ht="14.85" customHeight="1"/>
    <row r="35" spans="2:2" s="27" customFormat="1" ht="51.95" customHeight="1"/>
    <row r="36" spans="2:2" s="27" customFormat="1" ht="81.95" customHeight="1"/>
    <row r="37" spans="2:2" s="27" customFormat="1" ht="30" customHeight="1"/>
    <row r="38" spans="2:2" s="27" customFormat="1" ht="12.75" customHeight="1"/>
    <row r="39" spans="2:2" s="27" customFormat="1" ht="12.75" customHeight="1"/>
    <row r="40" spans="2:2" s="27" customFormat="1" ht="12.75" customHeight="1">
      <c r="B40" s="323"/>
    </row>
    <row r="41" spans="2:2" s="27" customFormat="1" ht="12.75" customHeight="1">
      <c r="B41" s="323"/>
    </row>
    <row r="42" spans="2:2" s="27" customFormat="1" ht="12.75" customHeight="1">
      <c r="B42" s="346"/>
    </row>
    <row r="43" spans="2:2" s="27" customFormat="1" ht="12.75" customHeight="1"/>
    <row r="44" spans="2:2" s="27" customFormat="1" ht="12.75" customHeight="1"/>
    <row r="45" spans="2:2" s="27" customFormat="1" ht="12.75" customHeight="1"/>
    <row r="46" spans="2:2" s="27" customFormat="1" ht="12.75" customHeight="1"/>
    <row r="47" spans="2:2" s="27" customFormat="1" ht="12.75" customHeight="1"/>
    <row r="48" spans="2:2" s="27" customFormat="1" ht="30" customHeight="1"/>
    <row r="49" s="27" customFormat="1" ht="12.75" customHeight="1"/>
    <row r="50" s="27" customFormat="1" ht="12.75" customHeight="1"/>
    <row r="51" s="27" customFormat="1" ht="12.75" customHeight="1"/>
    <row r="52" s="27" customFormat="1" ht="12.75" customHeight="1"/>
    <row r="53" s="27" customFormat="1" ht="12.75" customHeight="1"/>
    <row r="54" s="27" customFormat="1" ht="12.75" customHeight="1"/>
    <row r="55" s="27" customFormat="1" ht="12.75" customHeight="1"/>
    <row r="56" s="27" customFormat="1" ht="12.75" customHeight="1"/>
    <row r="57" s="27" customFormat="1" ht="12.75" customHeight="1"/>
    <row r="58" s="27" customFormat="1" ht="12.75" customHeight="1"/>
    <row r="59" s="27" customFormat="1" ht="12.75" customHeight="1"/>
    <row r="60" s="27" customFormat="1" ht="12.75" customHeight="1"/>
    <row r="61" ht="12.75" customHeight="1"/>
  </sheetData>
  <mergeCells count="16">
    <mergeCell ref="A1:B1"/>
    <mergeCell ref="A2:B2"/>
    <mergeCell ref="A7:J7"/>
    <mergeCell ref="A19:J19"/>
    <mergeCell ref="J5:J6"/>
    <mergeCell ref="H1:J1"/>
    <mergeCell ref="A5:B6"/>
    <mergeCell ref="A3:J3"/>
    <mergeCell ref="A31:J31"/>
    <mergeCell ref="A32:J32"/>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2"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topLeftCell="A4" zoomScaleNormal="100" workbookViewId="0">
      <selection activeCell="A35" sqref="A35:XFD35"/>
    </sheetView>
  </sheetViews>
  <sheetFormatPr defaultRowHeight="14.25"/>
  <cols>
    <col min="1" max="1" width="8.125" customWidth="1"/>
    <col min="2" max="2" width="13.625" customWidth="1"/>
    <col min="3" max="9" width="14.75" customWidth="1"/>
    <col min="13" max="13" width="9" customWidth="1"/>
  </cols>
  <sheetData>
    <row r="1" spans="1:9">
      <c r="A1" s="1642" t="s">
        <v>600</v>
      </c>
      <c r="B1" s="1642"/>
      <c r="C1" s="1642"/>
      <c r="D1" s="1642"/>
      <c r="E1" s="1642"/>
      <c r="F1" s="1642"/>
      <c r="G1" s="1694" t="s">
        <v>32</v>
      </c>
      <c r="H1" s="1694"/>
    </row>
    <row r="2" spans="1:9" s="1339" customFormat="1">
      <c r="A2" s="1620" t="s">
        <v>235</v>
      </c>
      <c r="B2" s="1620"/>
      <c r="C2" s="1620"/>
      <c r="D2" s="1620"/>
      <c r="E2" s="1620"/>
      <c r="F2" s="1620"/>
      <c r="G2" s="1619" t="s">
        <v>298</v>
      </c>
      <c r="H2" s="1619"/>
    </row>
    <row r="3" spans="1:9">
      <c r="A3" s="1638" t="s">
        <v>1105</v>
      </c>
      <c r="B3" s="1638"/>
      <c r="C3" s="1621" t="s">
        <v>1106</v>
      </c>
      <c r="D3" s="1628"/>
      <c r="E3" s="1621" t="s">
        <v>1107</v>
      </c>
      <c r="F3" s="1625"/>
      <c r="G3" s="1625"/>
      <c r="H3" s="1621" t="s">
        <v>1108</v>
      </c>
      <c r="I3" s="1625"/>
    </row>
    <row r="4" spans="1:9">
      <c r="A4" s="1626"/>
      <c r="B4" s="1626"/>
      <c r="C4" s="1622"/>
      <c r="D4" s="1629"/>
      <c r="E4" s="1622"/>
      <c r="F4" s="1626"/>
      <c r="G4" s="1626"/>
      <c r="H4" s="1622"/>
      <c r="I4" s="1626"/>
    </row>
    <row r="5" spans="1:9">
      <c r="A5" s="1626"/>
      <c r="B5" s="1626"/>
      <c r="C5" s="1622"/>
      <c r="D5" s="1629"/>
      <c r="E5" s="1622"/>
      <c r="F5" s="1626"/>
      <c r="G5" s="1626"/>
      <c r="H5" s="1622"/>
      <c r="I5" s="1626"/>
    </row>
    <row r="6" spans="1:9">
      <c r="A6" s="1626"/>
      <c r="B6" s="1626"/>
      <c r="C6" s="1622"/>
      <c r="D6" s="1629"/>
      <c r="E6" s="1622"/>
      <c r="F6" s="1626"/>
      <c r="G6" s="1626"/>
      <c r="H6" s="1622"/>
      <c r="I6" s="1626"/>
    </row>
    <row r="7" spans="1:9">
      <c r="A7" s="1626"/>
      <c r="B7" s="1626"/>
      <c r="C7" s="1622"/>
      <c r="D7" s="1629"/>
      <c r="E7" s="1622"/>
      <c r="F7" s="1626"/>
      <c r="G7" s="1626"/>
      <c r="H7" s="1622"/>
      <c r="I7" s="1626"/>
    </row>
    <row r="8" spans="1:9">
      <c r="A8" s="1626"/>
      <c r="B8" s="1626"/>
      <c r="C8" s="1622"/>
      <c r="D8" s="1629"/>
      <c r="E8" s="1622"/>
      <c r="F8" s="1626"/>
      <c r="G8" s="1626"/>
      <c r="H8" s="1622"/>
      <c r="I8" s="1626"/>
    </row>
    <row r="9" spans="1:9">
      <c r="A9" s="1626"/>
      <c r="B9" s="1626"/>
      <c r="C9" s="1622"/>
      <c r="D9" s="1629"/>
      <c r="E9" s="1622"/>
      <c r="F9" s="1626"/>
      <c r="G9" s="1626"/>
      <c r="H9" s="1622"/>
      <c r="I9" s="1626"/>
    </row>
    <row r="10" spans="1:9">
      <c r="A10" s="1626"/>
      <c r="B10" s="1626"/>
      <c r="C10" s="1630"/>
      <c r="D10" s="1632"/>
      <c r="E10" s="1630"/>
      <c r="F10" s="1631"/>
      <c r="G10" s="1631"/>
      <c r="H10" s="1630"/>
      <c r="I10" s="1631"/>
    </row>
    <row r="11" spans="1:9">
      <c r="A11" s="1626"/>
      <c r="B11" s="1626"/>
      <c r="C11" s="1689" t="s">
        <v>36</v>
      </c>
      <c r="D11" s="1696" t="s">
        <v>37</v>
      </c>
      <c r="E11" s="1697" t="s">
        <v>1109</v>
      </c>
      <c r="F11" s="1686" t="s">
        <v>36</v>
      </c>
      <c r="G11" s="1613" t="s">
        <v>37</v>
      </c>
      <c r="H11" s="1689" t="s">
        <v>36</v>
      </c>
      <c r="I11" s="1695" t="s">
        <v>37</v>
      </c>
    </row>
    <row r="12" spans="1:9">
      <c r="A12" s="1626"/>
      <c r="B12" s="1626"/>
      <c r="C12" s="1690"/>
      <c r="D12" s="1660"/>
      <c r="E12" s="1634"/>
      <c r="F12" s="1687"/>
      <c r="G12" s="1614"/>
      <c r="H12" s="1690"/>
      <c r="I12" s="1657"/>
    </row>
    <row r="13" spans="1:9">
      <c r="A13" s="1626"/>
      <c r="B13" s="1626"/>
      <c r="C13" s="1690"/>
      <c r="D13" s="1660"/>
      <c r="E13" s="1634"/>
      <c r="F13" s="1687"/>
      <c r="G13" s="1614"/>
      <c r="H13" s="1690"/>
      <c r="I13" s="1657"/>
    </row>
    <row r="14" spans="1:9">
      <c r="A14" s="1631"/>
      <c r="B14" s="1631"/>
      <c r="C14" s="1691"/>
      <c r="D14" s="1661"/>
      <c r="E14" s="1698"/>
      <c r="F14" s="1688"/>
      <c r="G14" s="1668"/>
      <c r="H14" s="1691"/>
      <c r="I14" s="1658"/>
    </row>
    <row r="15" spans="1:9" s="500" customFormat="1" ht="18" customHeight="1">
      <c r="A15" s="760">
        <v>2016</v>
      </c>
      <c r="B15" s="817" t="s">
        <v>38</v>
      </c>
      <c r="C15" s="187">
        <v>85.9</v>
      </c>
      <c r="D15" s="763" t="s">
        <v>16</v>
      </c>
      <c r="E15" s="762">
        <v>17379</v>
      </c>
      <c r="F15" s="187">
        <v>119</v>
      </c>
      <c r="G15" s="763" t="s">
        <v>16</v>
      </c>
      <c r="H15" s="187">
        <v>103.2</v>
      </c>
      <c r="I15" s="764" t="s">
        <v>16</v>
      </c>
    </row>
    <row r="16" spans="1:9" s="598" customFormat="1" ht="18" customHeight="1">
      <c r="A16" s="765">
        <v>2017</v>
      </c>
      <c r="B16" s="779" t="s">
        <v>38</v>
      </c>
      <c r="C16" s="767">
        <v>106.7</v>
      </c>
      <c r="D16" s="769" t="s">
        <v>16</v>
      </c>
      <c r="E16" s="818">
        <v>19963</v>
      </c>
      <c r="F16" s="767">
        <v>114.9</v>
      </c>
      <c r="G16" s="769" t="s">
        <v>16</v>
      </c>
      <c r="H16" s="767">
        <v>107.2</v>
      </c>
      <c r="I16" s="771" t="s">
        <v>16</v>
      </c>
    </row>
    <row r="17" spans="1:17" s="543" customFormat="1" ht="18" customHeight="1">
      <c r="A17" s="760"/>
      <c r="B17" s="772"/>
      <c r="C17" s="187"/>
      <c r="D17" s="763"/>
      <c r="E17" s="762"/>
      <c r="F17" s="187"/>
      <c r="G17" s="763"/>
      <c r="H17" s="187"/>
      <c r="I17" s="764"/>
      <c r="M17" s="598"/>
    </row>
    <row r="18" spans="1:17" s="569" customFormat="1" ht="18" customHeight="1">
      <c r="A18" s="760">
        <v>2017</v>
      </c>
      <c r="B18" s="772" t="s">
        <v>73</v>
      </c>
      <c r="C18" s="187">
        <v>86.7</v>
      </c>
      <c r="D18" s="763">
        <v>83.7</v>
      </c>
      <c r="E18" s="762">
        <v>2283</v>
      </c>
      <c r="F18" s="187">
        <v>108.9</v>
      </c>
      <c r="G18" s="763">
        <v>138.1</v>
      </c>
      <c r="H18" s="187">
        <v>107.8</v>
      </c>
      <c r="I18" s="764">
        <v>95.1</v>
      </c>
    </row>
    <row r="19" spans="1:17" s="569" customFormat="1" ht="18" customHeight="1">
      <c r="A19" s="760"/>
      <c r="B19" s="772" t="s">
        <v>74</v>
      </c>
      <c r="C19" s="187">
        <v>96.5</v>
      </c>
      <c r="D19" s="763">
        <v>123.6</v>
      </c>
      <c r="E19" s="762">
        <v>886</v>
      </c>
      <c r="F19" s="187">
        <v>70.900000000000006</v>
      </c>
      <c r="G19" s="763">
        <v>38.799999999999997</v>
      </c>
      <c r="H19" s="187">
        <v>105.4</v>
      </c>
      <c r="I19" s="764">
        <v>100.1</v>
      </c>
    </row>
    <row r="20" spans="1:17" s="569" customFormat="1" ht="18" customHeight="1">
      <c r="A20" s="760"/>
      <c r="B20" s="772" t="s">
        <v>75</v>
      </c>
      <c r="C20" s="767">
        <v>102</v>
      </c>
      <c r="D20" s="769">
        <v>121.3</v>
      </c>
      <c r="E20" s="818">
        <v>1270</v>
      </c>
      <c r="F20" s="767">
        <v>158.80000000000001</v>
      </c>
      <c r="G20" s="769">
        <v>143.22799097065462</v>
      </c>
      <c r="H20" s="767">
        <v>104</v>
      </c>
      <c r="I20" s="771">
        <v>107.6</v>
      </c>
    </row>
    <row r="21" spans="1:17" s="598" customFormat="1" ht="18" customHeight="1">
      <c r="A21" s="765"/>
      <c r="B21" s="814" t="s">
        <v>76</v>
      </c>
      <c r="C21" s="767">
        <v>142</v>
      </c>
      <c r="D21" s="769">
        <v>103.1</v>
      </c>
      <c r="E21" s="818">
        <v>2877</v>
      </c>
      <c r="F21" s="767">
        <v>154.5</v>
      </c>
      <c r="G21" s="769">
        <v>226.5</v>
      </c>
      <c r="H21" s="767">
        <v>106.8</v>
      </c>
      <c r="I21" s="771">
        <v>94.4</v>
      </c>
    </row>
    <row r="22" spans="1:17" s="598" customFormat="1" ht="18" customHeight="1">
      <c r="A22" s="765"/>
      <c r="B22" s="814" t="s">
        <v>77</v>
      </c>
      <c r="C22" s="767">
        <v>118</v>
      </c>
      <c r="D22" s="769">
        <v>90</v>
      </c>
      <c r="E22" s="818">
        <v>1109</v>
      </c>
      <c r="F22" s="767">
        <v>85.8</v>
      </c>
      <c r="G22" s="769">
        <v>38.520319555401187</v>
      </c>
      <c r="H22" s="767">
        <v>106.8</v>
      </c>
      <c r="I22" s="771">
        <v>101.6</v>
      </c>
    </row>
    <row r="23" spans="1:17" s="598" customFormat="1" ht="18" customHeight="1">
      <c r="A23" s="765"/>
      <c r="B23" s="814" t="s">
        <v>78</v>
      </c>
      <c r="C23" s="767">
        <v>121.8</v>
      </c>
      <c r="D23" s="769">
        <v>131.80000000000001</v>
      </c>
      <c r="E23" s="818">
        <v>1083</v>
      </c>
      <c r="F23" s="767">
        <v>141.4</v>
      </c>
      <c r="G23" s="769">
        <v>97.745716862037867</v>
      </c>
      <c r="H23" s="767">
        <v>106.3</v>
      </c>
      <c r="I23" s="771">
        <v>102.2</v>
      </c>
    </row>
    <row r="24" spans="1:17" s="598" customFormat="1" ht="18" customHeight="1">
      <c r="A24" s="765"/>
      <c r="B24" s="814" t="s">
        <v>79</v>
      </c>
      <c r="C24" s="767">
        <v>114.5</v>
      </c>
      <c r="D24" s="769">
        <v>96.3</v>
      </c>
      <c r="E24" s="818">
        <v>1443</v>
      </c>
      <c r="F24" s="767">
        <v>98.2</v>
      </c>
      <c r="G24" s="769">
        <v>133.19999999999999</v>
      </c>
      <c r="H24" s="767">
        <v>105.3</v>
      </c>
      <c r="I24" s="816">
        <v>97.1</v>
      </c>
    </row>
    <row r="25" spans="1:17" s="598" customFormat="1" ht="18" customHeight="1">
      <c r="A25" s="765"/>
      <c r="B25" s="814" t="s">
        <v>80</v>
      </c>
      <c r="C25" s="767">
        <v>103.1</v>
      </c>
      <c r="D25" s="769">
        <v>97.9</v>
      </c>
      <c r="E25" s="818">
        <v>2267</v>
      </c>
      <c r="F25" s="767">
        <v>124.7</v>
      </c>
      <c r="G25" s="769">
        <v>157.1</v>
      </c>
      <c r="H25" s="767">
        <v>107</v>
      </c>
      <c r="I25" s="816">
        <v>100.7</v>
      </c>
    </row>
    <row r="26" spans="1:17" s="598" customFormat="1" ht="18" customHeight="1">
      <c r="A26" s="765"/>
      <c r="B26" s="814" t="s">
        <v>81</v>
      </c>
      <c r="C26" s="767">
        <v>109.8</v>
      </c>
      <c r="D26" s="769">
        <v>118.7</v>
      </c>
      <c r="E26" s="818">
        <v>1678</v>
      </c>
      <c r="F26" s="767">
        <v>90</v>
      </c>
      <c r="G26" s="769">
        <v>74</v>
      </c>
      <c r="H26" s="767">
        <v>106</v>
      </c>
      <c r="I26" s="816">
        <v>126.5</v>
      </c>
    </row>
    <row r="27" spans="1:17" s="598" customFormat="1" ht="9" customHeight="1">
      <c r="A27" s="765"/>
      <c r="B27" s="814"/>
      <c r="C27" s="767"/>
      <c r="D27" s="769"/>
      <c r="E27" s="818"/>
      <c r="F27" s="767"/>
      <c r="G27" s="769"/>
      <c r="H27" s="767"/>
      <c r="I27" s="771"/>
    </row>
    <row r="28" spans="1:17" s="598" customFormat="1" ht="18" customHeight="1">
      <c r="A28" s="765">
        <v>2018</v>
      </c>
      <c r="B28" s="814" t="s">
        <v>82</v>
      </c>
      <c r="C28" s="767">
        <v>126.1</v>
      </c>
      <c r="D28" s="769">
        <v>42.4</v>
      </c>
      <c r="E28" s="818" t="s">
        <v>1025</v>
      </c>
      <c r="F28" s="1282" t="s">
        <v>1030</v>
      </c>
      <c r="G28" s="1565" t="s">
        <v>1031</v>
      </c>
      <c r="H28" s="767">
        <v>105</v>
      </c>
      <c r="I28" s="771">
        <v>74.400000000000006</v>
      </c>
      <c r="Q28" s="1564"/>
    </row>
    <row r="29" spans="1:17" s="598" customFormat="1" ht="18" customHeight="1">
      <c r="A29" s="765"/>
      <c r="B29" s="814" t="s">
        <v>83</v>
      </c>
      <c r="C29" s="767">
        <v>141.6</v>
      </c>
      <c r="D29" s="769">
        <v>123.5</v>
      </c>
      <c r="E29" s="818" t="s">
        <v>1026</v>
      </c>
      <c r="F29" s="1282" t="s">
        <v>1029</v>
      </c>
      <c r="G29" s="1565" t="s">
        <v>1032</v>
      </c>
      <c r="H29" s="767">
        <v>103.5</v>
      </c>
      <c r="I29" s="771">
        <v>97.8</v>
      </c>
      <c r="Q29" s="1564"/>
    </row>
    <row r="30" spans="1:17" s="598" customFormat="1" ht="18" customHeight="1">
      <c r="A30" s="765"/>
      <c r="B30" s="814" t="s">
        <v>72</v>
      </c>
      <c r="C30" s="767">
        <v>133.69999999999999</v>
      </c>
      <c r="D30" s="769">
        <v>149</v>
      </c>
      <c r="E30" s="818" t="s">
        <v>1027</v>
      </c>
      <c r="F30" s="1282" t="s">
        <v>1028</v>
      </c>
      <c r="G30" s="1565" t="s">
        <v>1033</v>
      </c>
      <c r="H30" s="767">
        <v>105.7</v>
      </c>
      <c r="I30" s="771">
        <v>116.9</v>
      </c>
      <c r="L30" s="1564"/>
      <c r="Q30" s="1564"/>
    </row>
    <row r="31" spans="1:17" s="598" customFormat="1" ht="18" customHeight="1">
      <c r="A31" s="765"/>
      <c r="B31" s="814" t="s">
        <v>73</v>
      </c>
      <c r="C31" s="767">
        <v>166.6</v>
      </c>
      <c r="D31" s="769">
        <v>104.3</v>
      </c>
      <c r="E31" s="818">
        <v>1511</v>
      </c>
      <c r="F31" s="767">
        <v>66.2</v>
      </c>
      <c r="G31" s="769">
        <v>118.1</v>
      </c>
      <c r="H31" s="767">
        <v>103.5</v>
      </c>
      <c r="I31" s="771">
        <v>93.1</v>
      </c>
    </row>
    <row r="32" spans="1:17" s="598" customFormat="1" ht="18" customHeight="1">
      <c r="A32" s="765"/>
      <c r="B32" s="814" t="s">
        <v>74</v>
      </c>
      <c r="C32" s="767">
        <v>138.1</v>
      </c>
      <c r="D32" s="769">
        <v>102.5</v>
      </c>
      <c r="E32" s="818">
        <v>1128</v>
      </c>
      <c r="F32" s="767">
        <v>127.3</v>
      </c>
      <c r="G32" s="769">
        <v>74.7</v>
      </c>
      <c r="H32" s="767">
        <v>106.1</v>
      </c>
      <c r="I32" s="771">
        <v>102.6</v>
      </c>
    </row>
    <row r="33" spans="1:9" s="598" customFormat="1" ht="18" customHeight="1">
      <c r="A33" s="765"/>
      <c r="B33" s="814" t="s">
        <v>75</v>
      </c>
      <c r="C33" s="767">
        <v>136.69999999999999</v>
      </c>
      <c r="D33" s="769">
        <v>120.1</v>
      </c>
      <c r="E33" s="818">
        <v>1491</v>
      </c>
      <c r="F33" s="767">
        <v>117.4</v>
      </c>
      <c r="G33" s="769">
        <v>132.19999999999999</v>
      </c>
      <c r="H33" s="767">
        <v>107.6</v>
      </c>
      <c r="I33" s="771">
        <v>109.1</v>
      </c>
    </row>
    <row r="34" spans="1:9" ht="20.100000000000001" customHeight="1">
      <c r="A34" s="1692" t="s">
        <v>695</v>
      </c>
      <c r="B34" s="1692"/>
      <c r="C34" s="1692"/>
      <c r="D34" s="1692"/>
      <c r="E34" s="1692"/>
      <c r="F34" s="1692"/>
      <c r="G34" s="1692"/>
      <c r="H34" s="1692"/>
      <c r="I34" s="1692"/>
    </row>
    <row r="35" spans="1:9" s="1339" customFormat="1" ht="15" customHeight="1">
      <c r="A35" s="1693" t="s">
        <v>696</v>
      </c>
      <c r="B35" s="1693"/>
      <c r="C35" s="1693"/>
      <c r="D35" s="1693"/>
      <c r="E35" s="1693"/>
      <c r="F35" s="1693"/>
      <c r="G35" s="1693"/>
      <c r="H35" s="1693"/>
      <c r="I35" s="1693"/>
    </row>
  </sheetData>
  <mergeCells count="17">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 ref="A34:I34"/>
    <mergeCell ref="A35:I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election activeCell="N26" sqref="N26"/>
    </sheetView>
  </sheetViews>
  <sheetFormatPr defaultRowHeight="14.25"/>
  <cols>
    <col min="1" max="1" width="11.625" style="13" customWidth="1"/>
    <col min="2" max="2" width="13.625" style="13" customWidth="1"/>
    <col min="3" max="10" width="12.75" style="13" customWidth="1"/>
    <col min="11" max="16384" width="9" style="13"/>
  </cols>
  <sheetData>
    <row r="1" spans="1:11">
      <c r="A1" s="2118" t="s">
        <v>643</v>
      </c>
      <c r="B1" s="2118"/>
      <c r="C1" s="2118"/>
      <c r="D1" s="2118"/>
      <c r="E1" s="2118"/>
      <c r="F1" s="2118"/>
      <c r="G1" s="2118"/>
      <c r="H1" s="63"/>
      <c r="I1" s="1694" t="s">
        <v>32</v>
      </c>
      <c r="J1" s="1694"/>
      <c r="K1" s="51"/>
    </row>
    <row r="2" spans="1:11" s="1421" customFormat="1">
      <c r="A2" s="2119" t="s">
        <v>1612</v>
      </c>
      <c r="B2" s="2119"/>
      <c r="C2" s="2119"/>
      <c r="D2" s="2119"/>
      <c r="E2" s="2119"/>
      <c r="F2" s="2119"/>
      <c r="G2" s="2119"/>
      <c r="H2" s="1520"/>
      <c r="I2" s="2120" t="s">
        <v>298</v>
      </c>
      <c r="J2" s="2120"/>
      <c r="K2" s="1444"/>
    </row>
    <row r="3" spans="1:11" ht="30" customHeight="1">
      <c r="A3" s="1720" t="s">
        <v>1613</v>
      </c>
      <c r="B3" s="2121"/>
      <c r="C3" s="1733" t="s">
        <v>1602</v>
      </c>
      <c r="D3" s="115"/>
      <c r="E3" s="1733" t="s">
        <v>1604</v>
      </c>
      <c r="F3" s="115"/>
      <c r="G3" s="1790" t="s">
        <v>1606</v>
      </c>
      <c r="H3" s="1733" t="s">
        <v>1616</v>
      </c>
      <c r="I3" s="115"/>
      <c r="J3" s="1733" t="s">
        <v>1618</v>
      </c>
    </row>
    <row r="4" spans="1:11" ht="60" customHeight="1">
      <c r="A4" s="2122"/>
      <c r="B4" s="2123"/>
      <c r="C4" s="1949"/>
      <c r="D4" s="38" t="s">
        <v>1614</v>
      </c>
      <c r="E4" s="1949"/>
      <c r="F4" s="38" t="s">
        <v>1615</v>
      </c>
      <c r="G4" s="1727"/>
      <c r="H4" s="1949"/>
      <c r="I4" s="37" t="s">
        <v>1617</v>
      </c>
      <c r="J4" s="1744"/>
    </row>
    <row r="5" spans="1:11" ht="30" customHeight="1">
      <c r="A5" s="1720" t="s">
        <v>1619</v>
      </c>
      <c r="B5" s="1720"/>
      <c r="C5" s="1720"/>
      <c r="D5" s="1720"/>
      <c r="E5" s="1720"/>
      <c r="F5" s="1720"/>
      <c r="G5" s="1720"/>
      <c r="H5" s="1720"/>
      <c r="I5" s="1720"/>
      <c r="J5" s="1720"/>
    </row>
    <row r="6" spans="1:11" ht="13.15" customHeight="1">
      <c r="A6" s="355">
        <v>2016</v>
      </c>
      <c r="B6" s="107" t="s">
        <v>54</v>
      </c>
      <c r="C6" s="142">
        <v>2946.5</v>
      </c>
      <c r="D6" s="142">
        <v>1118.4000000000001</v>
      </c>
      <c r="E6" s="142">
        <v>6388.2</v>
      </c>
      <c r="F6" s="142">
        <v>2647.3</v>
      </c>
      <c r="G6" s="142">
        <v>48</v>
      </c>
      <c r="H6" s="142">
        <v>3612.1</v>
      </c>
      <c r="I6" s="142">
        <v>1549.6</v>
      </c>
      <c r="J6" s="143">
        <v>57.1</v>
      </c>
    </row>
    <row r="7" spans="1:11" s="1204" customFormat="1" ht="13.15" customHeight="1">
      <c r="A7" s="355">
        <v>2017</v>
      </c>
      <c r="B7" s="107" t="s">
        <v>54</v>
      </c>
      <c r="C7" s="142">
        <v>3190.2060000000001</v>
      </c>
      <c r="D7" s="142">
        <v>1177.241</v>
      </c>
      <c r="E7" s="142">
        <v>6950.4369999999999</v>
      </c>
      <c r="F7" s="142">
        <v>2785.7</v>
      </c>
      <c r="G7" s="142">
        <v>48.7</v>
      </c>
      <c r="H7" s="142">
        <v>3897.7979999999998</v>
      </c>
      <c r="I7" s="142">
        <v>1614.6</v>
      </c>
      <c r="J7" s="143">
        <v>57.3</v>
      </c>
    </row>
    <row r="8" spans="1:11" ht="13.15" customHeight="1">
      <c r="A8" s="355"/>
      <c r="B8" s="108" t="s">
        <v>44</v>
      </c>
      <c r="C8" s="146">
        <v>108.3</v>
      </c>
      <c r="D8" s="146">
        <v>105.3</v>
      </c>
      <c r="E8" s="146">
        <v>108.8</v>
      </c>
      <c r="F8" s="146">
        <v>105.2</v>
      </c>
      <c r="G8" s="146" t="s">
        <v>16</v>
      </c>
      <c r="H8" s="146">
        <v>107.9</v>
      </c>
      <c r="I8" s="146">
        <v>104.2</v>
      </c>
      <c r="J8" s="147" t="s">
        <v>16</v>
      </c>
    </row>
    <row r="9" spans="1:11" ht="13.5" customHeight="1">
      <c r="A9" s="355"/>
      <c r="B9" s="106"/>
      <c r="C9" s="172"/>
      <c r="D9" s="172"/>
      <c r="E9" s="168"/>
      <c r="F9" s="172"/>
      <c r="G9" s="142"/>
      <c r="H9" s="168"/>
      <c r="I9" s="168"/>
      <c r="J9" s="143"/>
    </row>
    <row r="10" spans="1:11" ht="13.15" customHeight="1">
      <c r="A10" s="355">
        <v>2017</v>
      </c>
      <c r="B10" s="106" t="s">
        <v>669</v>
      </c>
      <c r="C10" s="168">
        <v>598.1</v>
      </c>
      <c r="D10" s="172">
        <v>193.5</v>
      </c>
      <c r="E10" s="168">
        <v>1355</v>
      </c>
      <c r="F10" s="168">
        <v>457.6</v>
      </c>
      <c r="G10" s="142">
        <v>41.1</v>
      </c>
      <c r="H10" s="168">
        <v>750.9</v>
      </c>
      <c r="I10" s="168">
        <v>270.2</v>
      </c>
      <c r="J10" s="143">
        <v>48.1</v>
      </c>
    </row>
    <row r="11" spans="1:11" ht="13.15" customHeight="1">
      <c r="A11" s="355"/>
      <c r="B11" s="106" t="s">
        <v>700</v>
      </c>
      <c r="C11" s="168">
        <v>823.6</v>
      </c>
      <c r="D11" s="172">
        <v>319.8</v>
      </c>
      <c r="E11" s="168">
        <v>1705.9</v>
      </c>
      <c r="F11" s="168">
        <v>745.9</v>
      </c>
      <c r="G11" s="142">
        <v>48.7</v>
      </c>
      <c r="H11" s="168">
        <v>984.7</v>
      </c>
      <c r="I11" s="168">
        <v>440</v>
      </c>
      <c r="J11" s="143">
        <v>59</v>
      </c>
      <c r="K11" s="593"/>
    </row>
    <row r="12" spans="1:11" s="613" customFormat="1" ht="13.15" customHeight="1">
      <c r="A12" s="355"/>
      <c r="B12" s="106" t="s">
        <v>701</v>
      </c>
      <c r="C12" s="627">
        <v>984.96799999999996</v>
      </c>
      <c r="D12" s="627">
        <v>381.202</v>
      </c>
      <c r="E12" s="627">
        <v>2264.0909999999999</v>
      </c>
      <c r="F12" s="627">
        <v>917.12300000000005</v>
      </c>
      <c r="G12" s="142">
        <v>58.8</v>
      </c>
      <c r="H12" s="627">
        <v>1232.549</v>
      </c>
      <c r="I12" s="627">
        <v>521.10900000000004</v>
      </c>
      <c r="J12" s="143">
        <v>67.2</v>
      </c>
      <c r="K12" s="612"/>
    </row>
    <row r="13" spans="1:11" s="613" customFormat="1" ht="13.15" customHeight="1">
      <c r="A13" s="355"/>
      <c r="B13" s="106" t="s">
        <v>699</v>
      </c>
      <c r="C13" s="627">
        <v>783.53800000000001</v>
      </c>
      <c r="D13" s="627">
        <v>282.73899999999998</v>
      </c>
      <c r="E13" s="627">
        <v>1625.4459999999999</v>
      </c>
      <c r="F13" s="627">
        <v>665.00800000000004</v>
      </c>
      <c r="G13" s="142">
        <v>44.7</v>
      </c>
      <c r="H13" s="627">
        <v>929.649</v>
      </c>
      <c r="I13" s="627">
        <v>383.21</v>
      </c>
      <c r="J13" s="143">
        <v>53.6</v>
      </c>
      <c r="K13" s="612"/>
    </row>
    <row r="14" spans="1:11" s="613" customFormat="1" ht="13.15" customHeight="1">
      <c r="A14" s="355">
        <v>2018</v>
      </c>
      <c r="B14" s="106" t="s">
        <v>669</v>
      </c>
      <c r="C14" s="627">
        <v>685.71699999999998</v>
      </c>
      <c r="D14" s="627">
        <v>217.03700000000001</v>
      </c>
      <c r="E14" s="627">
        <v>1584.2819999999999</v>
      </c>
      <c r="F14" s="627">
        <v>525.08100000000002</v>
      </c>
      <c r="G14" s="142">
        <v>43.8</v>
      </c>
      <c r="H14" s="627">
        <v>870.54100000000005</v>
      </c>
      <c r="I14" s="627">
        <v>302.12099999999998</v>
      </c>
      <c r="J14" s="143">
        <v>50.5</v>
      </c>
      <c r="K14" s="612"/>
    </row>
    <row r="15" spans="1:11" s="613" customFormat="1" ht="13.15" customHeight="1">
      <c r="A15" s="355"/>
      <c r="B15" s="106" t="s">
        <v>700</v>
      </c>
      <c r="C15" s="627">
        <v>885.1</v>
      </c>
      <c r="D15" s="627">
        <v>319.39999999999998</v>
      </c>
      <c r="E15" s="627">
        <v>1847.9</v>
      </c>
      <c r="F15" s="627">
        <v>743.1</v>
      </c>
      <c r="G15" s="142">
        <v>50.3</v>
      </c>
      <c r="H15" s="627">
        <v>1054.7</v>
      </c>
      <c r="I15" s="627">
        <v>429.9</v>
      </c>
      <c r="J15" s="143">
        <v>60.1</v>
      </c>
      <c r="K15" s="612"/>
    </row>
    <row r="16" spans="1:11" ht="13.15" customHeight="1">
      <c r="A16" s="355"/>
      <c r="B16" s="108" t="s">
        <v>44</v>
      </c>
      <c r="C16" s="146">
        <v>107.5</v>
      </c>
      <c r="D16" s="146">
        <v>99.9</v>
      </c>
      <c r="E16" s="146">
        <v>108.3</v>
      </c>
      <c r="F16" s="146">
        <v>99.6</v>
      </c>
      <c r="G16" s="146" t="s">
        <v>16</v>
      </c>
      <c r="H16" s="146">
        <v>107.1</v>
      </c>
      <c r="I16" s="146">
        <v>97.7</v>
      </c>
      <c r="J16" s="147" t="s">
        <v>16</v>
      </c>
      <c r="K16" s="593"/>
    </row>
    <row r="17" spans="1:11" ht="30" customHeight="1">
      <c r="A17" s="1722" t="s">
        <v>1620</v>
      </c>
      <c r="B17" s="1722"/>
      <c r="C17" s="1722"/>
      <c r="D17" s="1722"/>
      <c r="E17" s="1722"/>
      <c r="F17" s="1722"/>
      <c r="G17" s="1722"/>
      <c r="H17" s="1722"/>
      <c r="I17" s="1722"/>
      <c r="J17" s="1722"/>
      <c r="K17" s="593"/>
    </row>
    <row r="18" spans="1:11" ht="12.75" customHeight="1">
      <c r="A18" s="355">
        <v>2016</v>
      </c>
      <c r="B18" s="107" t="s">
        <v>54</v>
      </c>
      <c r="C18" s="142">
        <v>1306.2</v>
      </c>
      <c r="D18" s="142">
        <v>191.5</v>
      </c>
      <c r="E18" s="142">
        <v>5054.8</v>
      </c>
      <c r="F18" s="142">
        <v>506.3</v>
      </c>
      <c r="G18" s="142">
        <v>33</v>
      </c>
      <c r="H18" s="142" t="s">
        <v>16</v>
      </c>
      <c r="I18" s="142" t="s">
        <v>16</v>
      </c>
      <c r="J18" s="143" t="s">
        <v>16</v>
      </c>
    </row>
    <row r="19" spans="1:11" s="1204" customFormat="1" ht="12.75" customHeight="1">
      <c r="A19" s="355">
        <v>2017</v>
      </c>
      <c r="B19" s="107" t="s">
        <v>54</v>
      </c>
      <c r="C19" s="142">
        <v>1321.35</v>
      </c>
      <c r="D19" s="142">
        <v>178.25200000000001</v>
      </c>
      <c r="E19" s="142">
        <v>5125.8949999999995</v>
      </c>
      <c r="F19" s="142">
        <v>481.60199999999998</v>
      </c>
      <c r="G19" s="142">
        <v>33.700000000000003</v>
      </c>
      <c r="H19" s="142" t="s">
        <v>16</v>
      </c>
      <c r="I19" s="142" t="s">
        <v>16</v>
      </c>
      <c r="J19" s="143" t="s">
        <v>16</v>
      </c>
    </row>
    <row r="20" spans="1:11" ht="12.75" customHeight="1">
      <c r="A20" s="355"/>
      <c r="B20" s="159" t="s">
        <v>44</v>
      </c>
      <c r="C20" s="146">
        <v>101.2</v>
      </c>
      <c r="D20" s="146">
        <v>93.1</v>
      </c>
      <c r="E20" s="146">
        <v>101.4</v>
      </c>
      <c r="F20" s="146">
        <v>95.1</v>
      </c>
      <c r="G20" s="146" t="s">
        <v>16</v>
      </c>
      <c r="H20" s="146" t="s">
        <v>16</v>
      </c>
      <c r="I20" s="146" t="s">
        <v>16</v>
      </c>
      <c r="J20" s="147" t="s">
        <v>16</v>
      </c>
    </row>
    <row r="21" spans="1:11" ht="12.75" customHeight="1">
      <c r="A21" s="355"/>
      <c r="B21" s="179"/>
      <c r="C21" s="168"/>
      <c r="D21" s="168"/>
      <c r="E21" s="168"/>
      <c r="F21" s="168"/>
      <c r="G21" s="142"/>
      <c r="H21" s="142"/>
      <c r="I21" s="142"/>
      <c r="J21" s="143"/>
    </row>
    <row r="22" spans="1:11" ht="12.75" customHeight="1">
      <c r="A22" s="355">
        <v>2017</v>
      </c>
      <c r="B22" s="106" t="s">
        <v>669</v>
      </c>
      <c r="C22" s="168">
        <v>280.89999999999998</v>
      </c>
      <c r="D22" s="168">
        <v>31.4</v>
      </c>
      <c r="E22" s="168">
        <v>1156.4000000000001</v>
      </c>
      <c r="F22" s="168">
        <v>90.4</v>
      </c>
      <c r="G22" s="142">
        <v>31.2</v>
      </c>
      <c r="H22" s="142" t="s">
        <v>16</v>
      </c>
      <c r="I22" s="142" t="s">
        <v>16</v>
      </c>
      <c r="J22" s="143" t="s">
        <v>16</v>
      </c>
    </row>
    <row r="23" spans="1:11" ht="12.75" customHeight="1">
      <c r="A23" s="355"/>
      <c r="B23" s="106" t="s">
        <v>700</v>
      </c>
      <c r="C23" s="168">
        <v>347.7</v>
      </c>
      <c r="D23" s="168">
        <v>45.8</v>
      </c>
      <c r="E23" s="168">
        <v>1183.2</v>
      </c>
      <c r="F23" s="168">
        <v>117.9</v>
      </c>
      <c r="G23" s="142">
        <v>31.7</v>
      </c>
      <c r="H23" s="142" t="s">
        <v>16</v>
      </c>
      <c r="I23" s="142" t="s">
        <v>16</v>
      </c>
      <c r="J23" s="143" t="s">
        <v>16</v>
      </c>
    </row>
    <row r="24" spans="1:11" s="613" customFormat="1" ht="12.75" customHeight="1">
      <c r="A24" s="355"/>
      <c r="B24" s="106" t="s">
        <v>701</v>
      </c>
      <c r="C24" s="627">
        <v>452.44499999999999</v>
      </c>
      <c r="D24" s="627">
        <v>63.893999999999998</v>
      </c>
      <c r="E24" s="627">
        <v>1898.0329999999999</v>
      </c>
      <c r="F24" s="627">
        <v>177.58500000000001</v>
      </c>
      <c r="G24" s="142">
        <v>43.8</v>
      </c>
      <c r="H24" s="142" t="s">
        <v>16</v>
      </c>
      <c r="I24" s="142" t="s">
        <v>16</v>
      </c>
      <c r="J24" s="143" t="s">
        <v>16</v>
      </c>
    </row>
    <row r="25" spans="1:11" s="613" customFormat="1" ht="12.75" customHeight="1">
      <c r="A25" s="355"/>
      <c r="B25" s="106" t="s">
        <v>699</v>
      </c>
      <c r="C25" s="627">
        <v>240.30500000000001</v>
      </c>
      <c r="D25" s="627">
        <v>37.158000000000001</v>
      </c>
      <c r="E25" s="627">
        <v>888.26199999999994</v>
      </c>
      <c r="F25" s="627">
        <v>95.716999999999999</v>
      </c>
      <c r="G25" s="142">
        <v>25.8</v>
      </c>
      <c r="H25" s="142" t="s">
        <v>16</v>
      </c>
      <c r="I25" s="142" t="s">
        <v>16</v>
      </c>
      <c r="J25" s="143" t="s">
        <v>16</v>
      </c>
    </row>
    <row r="26" spans="1:11" s="613" customFormat="1" ht="12.75" customHeight="1">
      <c r="A26" s="355">
        <v>2018</v>
      </c>
      <c r="B26" s="106" t="s">
        <v>669</v>
      </c>
      <c r="C26" s="627">
        <v>302.517</v>
      </c>
      <c r="D26" s="627">
        <v>37.316000000000003</v>
      </c>
      <c r="E26" s="627">
        <v>1241.213</v>
      </c>
      <c r="F26" s="627">
        <v>98.5</v>
      </c>
      <c r="G26" s="142">
        <v>33.9</v>
      </c>
      <c r="H26" s="142" t="s">
        <v>16</v>
      </c>
      <c r="I26" s="142" t="s">
        <v>16</v>
      </c>
      <c r="J26" s="143" t="s">
        <v>16</v>
      </c>
    </row>
    <row r="27" spans="1:11" s="613" customFormat="1" ht="12.75" customHeight="1">
      <c r="A27" s="355"/>
      <c r="B27" s="179" t="s">
        <v>700</v>
      </c>
      <c r="C27" s="627">
        <v>339.8</v>
      </c>
      <c r="D27" s="627">
        <v>46</v>
      </c>
      <c r="E27" s="627">
        <v>1193.7</v>
      </c>
      <c r="F27" s="627">
        <v>120.1</v>
      </c>
      <c r="G27" s="142">
        <v>32.6</v>
      </c>
      <c r="H27" s="142" t="s">
        <v>16</v>
      </c>
      <c r="I27" s="142" t="s">
        <v>16</v>
      </c>
      <c r="J27" s="143" t="s">
        <v>16</v>
      </c>
    </row>
    <row r="28" spans="1:11" ht="12.75" customHeight="1">
      <c r="A28" s="355"/>
      <c r="B28" s="159" t="s">
        <v>44</v>
      </c>
      <c r="C28" s="146">
        <v>97.7</v>
      </c>
      <c r="D28" s="146">
        <v>100.5</v>
      </c>
      <c r="E28" s="146">
        <v>100.9</v>
      </c>
      <c r="F28" s="146">
        <v>101.9</v>
      </c>
      <c r="G28" s="146" t="s">
        <v>16</v>
      </c>
      <c r="H28" s="146" t="s">
        <v>16</v>
      </c>
      <c r="I28" s="146" t="s">
        <v>16</v>
      </c>
      <c r="J28" s="147" t="s">
        <v>16</v>
      </c>
    </row>
    <row r="29" spans="1:11" ht="25.15" customHeight="1">
      <c r="A29" s="2110" t="s">
        <v>838</v>
      </c>
      <c r="B29" s="2111"/>
      <c r="C29" s="2111"/>
      <c r="D29" s="2111"/>
      <c r="E29" s="2111"/>
      <c r="F29" s="2111"/>
      <c r="G29" s="2111"/>
      <c r="H29" s="2111"/>
      <c r="I29" s="2111"/>
      <c r="J29" s="2111"/>
    </row>
    <row r="30" spans="1:11" s="1421" customFormat="1" ht="25.15" customHeight="1">
      <c r="A30" s="2112" t="s">
        <v>840</v>
      </c>
      <c r="B30" s="2113"/>
      <c r="C30" s="2113"/>
      <c r="D30" s="2113"/>
      <c r="E30" s="2113"/>
      <c r="F30" s="2113"/>
      <c r="G30" s="2113"/>
      <c r="H30" s="2113"/>
      <c r="I30" s="2113"/>
      <c r="J30" s="2113"/>
    </row>
  </sheetData>
  <mergeCells count="14">
    <mergeCell ref="A30:J30"/>
    <mergeCell ref="A1:G1"/>
    <mergeCell ref="A2:G2"/>
    <mergeCell ref="I1:J1"/>
    <mergeCell ref="I2:J2"/>
    <mergeCell ref="A29:J29"/>
    <mergeCell ref="J3:J4"/>
    <mergeCell ref="A5:J5"/>
    <mergeCell ref="A17:J17"/>
    <mergeCell ref="H3:H4"/>
    <mergeCell ref="A3:B4"/>
    <mergeCell ref="G3:G4"/>
    <mergeCell ref="C3:C4"/>
    <mergeCell ref="E3:E4"/>
  </mergeCells>
  <phoneticPr fontId="0" type="noConversion"/>
  <hyperlinks>
    <hyperlink ref="I2:J2" location="'Spis tablic     List of tables'!A63" display="Return to list of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80" zoomScaleNormal="80" workbookViewId="0">
      <selection activeCell="P29" sqref="P29"/>
    </sheetView>
  </sheetViews>
  <sheetFormatPr defaultColWidth="10.75" defaultRowHeight="12"/>
  <cols>
    <col min="1" max="1" width="6.625" style="408" customWidth="1"/>
    <col min="2" max="2" width="10.625" style="402" customWidth="1"/>
    <col min="3" max="12" width="11.75" style="402" customWidth="1"/>
    <col min="13" max="16384" width="10.75" style="402"/>
  </cols>
  <sheetData>
    <row r="1" spans="1:12" ht="15.75">
      <c r="A1" s="950" t="s">
        <v>562</v>
      </c>
      <c r="K1" s="2130" t="s">
        <v>401</v>
      </c>
      <c r="L1" s="2130"/>
    </row>
    <row r="2" spans="1:12" s="1446" customFormat="1" ht="15">
      <c r="A2" s="1445" t="s">
        <v>563</v>
      </c>
      <c r="K2" s="2131" t="s">
        <v>298</v>
      </c>
      <c r="L2" s="2131"/>
    </row>
    <row r="3" spans="1:12" s="403" customFormat="1" ht="14.25">
      <c r="A3" s="2132" t="s">
        <v>556</v>
      </c>
      <c r="B3" s="2133"/>
      <c r="C3" s="2133"/>
      <c r="D3" s="2133"/>
      <c r="E3" s="2133"/>
      <c r="F3" s="2133"/>
      <c r="G3" s="2133"/>
      <c r="H3" s="2133"/>
      <c r="I3" s="2133"/>
      <c r="J3" s="413"/>
    </row>
    <row r="4" spans="1:12" s="1448" customFormat="1" ht="14.25">
      <c r="A4" s="2134" t="s">
        <v>1621</v>
      </c>
      <c r="B4" s="2135"/>
      <c r="C4" s="2135"/>
      <c r="D4" s="2135"/>
      <c r="E4" s="2135"/>
      <c r="F4" s="2135"/>
      <c r="G4" s="2135"/>
      <c r="H4" s="2135"/>
      <c r="I4" s="2135"/>
      <c r="J4" s="1447"/>
    </row>
    <row r="5" spans="1:12" s="404" customFormat="1" ht="15" customHeight="1">
      <c r="A5" s="2136" t="s">
        <v>1625</v>
      </c>
      <c r="B5" s="2137"/>
      <c r="C5" s="2141" t="s">
        <v>1622</v>
      </c>
      <c r="D5" s="2142"/>
      <c r="E5" s="2142"/>
      <c r="F5" s="2142"/>
      <c r="G5" s="2142"/>
      <c r="H5" s="2142"/>
      <c r="I5" s="2142"/>
      <c r="J5" s="2142"/>
      <c r="K5" s="2142"/>
      <c r="L5" s="2143"/>
    </row>
    <row r="6" spans="1:12" s="404" customFormat="1">
      <c r="A6" s="1873"/>
      <c r="B6" s="2138"/>
      <c r="C6" s="1772" t="s">
        <v>1626</v>
      </c>
      <c r="D6" s="2124" t="s">
        <v>1623</v>
      </c>
      <c r="E6" s="2125"/>
      <c r="F6" s="2146"/>
      <c r="G6" s="2147"/>
      <c r="H6" s="2124" t="s">
        <v>1624</v>
      </c>
      <c r="I6" s="2125"/>
      <c r="J6" s="2125"/>
      <c r="K6" s="2125"/>
      <c r="L6" s="2125"/>
    </row>
    <row r="7" spans="1:12" s="405" customFormat="1" ht="12.75" customHeight="1">
      <c r="A7" s="1845"/>
      <c r="B7" s="2138"/>
      <c r="C7" s="2144"/>
      <c r="D7" s="2126"/>
      <c r="E7" s="2127"/>
      <c r="F7" s="2148"/>
      <c r="G7" s="2149"/>
      <c r="H7" s="2126"/>
      <c r="I7" s="2127"/>
      <c r="J7" s="2127"/>
      <c r="K7" s="2127"/>
      <c r="L7" s="2127"/>
    </row>
    <row r="8" spans="1:12" s="404" customFormat="1" ht="79.900000000000006" customHeight="1">
      <c r="A8" s="2139"/>
      <c r="B8" s="2140"/>
      <c r="C8" s="2145"/>
      <c r="D8" s="742" t="s">
        <v>1627</v>
      </c>
      <c r="E8" s="742" t="s">
        <v>1628</v>
      </c>
      <c r="F8" s="742" t="s">
        <v>1629</v>
      </c>
      <c r="G8" s="742" t="s">
        <v>1630</v>
      </c>
      <c r="H8" s="742" t="s">
        <v>1627</v>
      </c>
      <c r="I8" s="742" t="s">
        <v>1628</v>
      </c>
      <c r="J8" s="742" t="s">
        <v>1631</v>
      </c>
      <c r="K8" s="742" t="s">
        <v>1630</v>
      </c>
      <c r="L8" s="406" t="s">
        <v>1632</v>
      </c>
    </row>
    <row r="9" spans="1:12" s="404" customFormat="1" ht="13.9" customHeight="1">
      <c r="A9" s="411">
        <v>2016</v>
      </c>
      <c r="B9" s="952" t="s">
        <v>73</v>
      </c>
      <c r="C9" s="657">
        <v>16.5</v>
      </c>
      <c r="D9" s="657">
        <v>19.600000000000001</v>
      </c>
      <c r="E9" s="657">
        <v>13.5</v>
      </c>
      <c r="F9" s="657">
        <v>13.3</v>
      </c>
      <c r="G9" s="657">
        <v>1.9</v>
      </c>
      <c r="H9" s="657">
        <v>13.3</v>
      </c>
      <c r="I9" s="657">
        <v>16.8</v>
      </c>
      <c r="J9" s="657">
        <v>13.5</v>
      </c>
      <c r="K9" s="657">
        <v>8.1999999999999993</v>
      </c>
      <c r="L9" s="497">
        <v>6.6</v>
      </c>
    </row>
    <row r="10" spans="1:12" s="404" customFormat="1" ht="13.9" customHeight="1">
      <c r="A10" s="411"/>
      <c r="B10" s="952" t="s">
        <v>74</v>
      </c>
      <c r="C10" s="657">
        <v>17.3</v>
      </c>
      <c r="D10" s="657">
        <v>19.8</v>
      </c>
      <c r="E10" s="657">
        <v>14.2</v>
      </c>
      <c r="F10" s="657">
        <v>15.6</v>
      </c>
      <c r="G10" s="657">
        <v>4.0999999999999996</v>
      </c>
      <c r="H10" s="657">
        <v>14.7</v>
      </c>
      <c r="I10" s="657">
        <v>14.3</v>
      </c>
      <c r="J10" s="657">
        <v>14.9</v>
      </c>
      <c r="K10" s="657">
        <v>12.7</v>
      </c>
      <c r="L10" s="497">
        <v>5.9</v>
      </c>
    </row>
    <row r="11" spans="1:12" s="404" customFormat="1" ht="13.9" customHeight="1">
      <c r="A11" s="411"/>
      <c r="B11" s="952" t="s">
        <v>75</v>
      </c>
      <c r="C11" s="506">
        <v>16.600000000000001</v>
      </c>
      <c r="D11" s="506">
        <v>19.100000000000001</v>
      </c>
      <c r="E11" s="506">
        <v>8</v>
      </c>
      <c r="F11" s="506">
        <v>10.7</v>
      </c>
      <c r="G11" s="506">
        <v>3.8</v>
      </c>
      <c r="H11" s="506">
        <v>14.1</v>
      </c>
      <c r="I11" s="506">
        <v>15.1</v>
      </c>
      <c r="J11" s="506">
        <v>15.4</v>
      </c>
      <c r="K11" s="506">
        <v>13</v>
      </c>
      <c r="L11" s="507">
        <v>4.5999999999999996</v>
      </c>
    </row>
    <row r="12" spans="1:12" s="404" customFormat="1" ht="16.149999999999999" customHeight="1">
      <c r="A12" s="411"/>
      <c r="B12" s="952" t="s">
        <v>76</v>
      </c>
      <c r="C12" s="497">
        <v>18</v>
      </c>
      <c r="D12" s="657">
        <v>22.8</v>
      </c>
      <c r="E12" s="497">
        <v>15.4</v>
      </c>
      <c r="F12" s="657">
        <v>13.6</v>
      </c>
      <c r="G12" s="657">
        <v>9.5</v>
      </c>
      <c r="H12" s="657">
        <v>13.1</v>
      </c>
      <c r="I12" s="657">
        <v>13.8</v>
      </c>
      <c r="J12" s="657">
        <v>13.3</v>
      </c>
      <c r="K12" s="657">
        <v>11.9</v>
      </c>
      <c r="L12" s="511">
        <v>6.9</v>
      </c>
    </row>
    <row r="13" spans="1:12" s="404" customFormat="1" ht="16.149999999999999" customHeight="1">
      <c r="A13" s="411"/>
      <c r="B13" s="952" t="s">
        <v>77</v>
      </c>
      <c r="C13" s="497">
        <v>16.5</v>
      </c>
      <c r="D13" s="657">
        <v>17.7</v>
      </c>
      <c r="E13" s="497">
        <v>7.2</v>
      </c>
      <c r="F13" s="657">
        <v>8.6999999999999993</v>
      </c>
      <c r="G13" s="657">
        <v>2.8</v>
      </c>
      <c r="H13" s="657">
        <v>15.3</v>
      </c>
      <c r="I13" s="657">
        <v>18.2</v>
      </c>
      <c r="J13" s="657">
        <v>15.5</v>
      </c>
      <c r="K13" s="657">
        <v>11.9</v>
      </c>
      <c r="L13" s="511">
        <v>6.1</v>
      </c>
    </row>
    <row r="14" spans="1:12" s="404" customFormat="1" ht="16.149999999999999" customHeight="1">
      <c r="A14" s="411"/>
      <c r="B14" s="952" t="s">
        <v>78</v>
      </c>
      <c r="C14" s="657">
        <v>15.8</v>
      </c>
      <c r="D14" s="657">
        <v>18.3</v>
      </c>
      <c r="E14" s="657">
        <v>9</v>
      </c>
      <c r="F14" s="657">
        <v>7.4</v>
      </c>
      <c r="G14" s="657">
        <v>1.5</v>
      </c>
      <c r="H14" s="657">
        <v>13.3</v>
      </c>
      <c r="I14" s="657">
        <v>19.899999999999999</v>
      </c>
      <c r="J14" s="657">
        <v>16.3</v>
      </c>
      <c r="K14" s="657">
        <v>7.9</v>
      </c>
      <c r="L14" s="511">
        <v>6.6</v>
      </c>
    </row>
    <row r="15" spans="1:12" s="404" customFormat="1" ht="16.149999999999999" customHeight="1">
      <c r="A15" s="411"/>
      <c r="B15" s="952" t="s">
        <v>79</v>
      </c>
      <c r="C15" s="657">
        <v>14.6</v>
      </c>
      <c r="D15" s="497">
        <v>18.2</v>
      </c>
      <c r="E15" s="657">
        <v>13</v>
      </c>
      <c r="F15" s="657">
        <v>15.1</v>
      </c>
      <c r="G15" s="657">
        <v>5.0999999999999996</v>
      </c>
      <c r="H15" s="657">
        <v>10.9</v>
      </c>
      <c r="I15" s="657">
        <v>13.2</v>
      </c>
      <c r="J15" s="657">
        <v>12.1</v>
      </c>
      <c r="K15" s="657">
        <v>4.3</v>
      </c>
      <c r="L15" s="511">
        <v>4.3</v>
      </c>
    </row>
    <row r="16" spans="1:12" s="404" customFormat="1" ht="16.149999999999999" customHeight="1">
      <c r="A16" s="411"/>
      <c r="B16" s="952" t="s">
        <v>80</v>
      </c>
      <c r="C16" s="657">
        <v>10.199999999999999</v>
      </c>
      <c r="D16" s="497">
        <v>17</v>
      </c>
      <c r="E16" s="657">
        <v>-2.4</v>
      </c>
      <c r="F16" s="657">
        <v>4.5999999999999996</v>
      </c>
      <c r="G16" s="657">
        <v>0.3</v>
      </c>
      <c r="H16" s="657">
        <v>3.4</v>
      </c>
      <c r="I16" s="657">
        <v>4</v>
      </c>
      <c r="J16" s="657">
        <v>3.2</v>
      </c>
      <c r="K16" s="657">
        <v>4</v>
      </c>
      <c r="L16" s="511">
        <v>-2.5</v>
      </c>
    </row>
    <row r="17" spans="1:12" s="404" customFormat="1" ht="16.149999999999999" customHeight="1">
      <c r="A17" s="411"/>
      <c r="B17" s="952" t="s">
        <v>81</v>
      </c>
      <c r="C17" s="657">
        <v>7.2</v>
      </c>
      <c r="D17" s="657">
        <v>17.8</v>
      </c>
      <c r="E17" s="657">
        <v>-0.8</v>
      </c>
      <c r="F17" s="657">
        <v>0.9</v>
      </c>
      <c r="G17" s="657">
        <v>4</v>
      </c>
      <c r="H17" s="657">
        <v>-3.5</v>
      </c>
      <c r="I17" s="657">
        <v>-3.8</v>
      </c>
      <c r="J17" s="657">
        <v>-0.3</v>
      </c>
      <c r="K17" s="657">
        <v>-3.9</v>
      </c>
      <c r="L17" s="511">
        <v>-1.8</v>
      </c>
    </row>
    <row r="18" spans="1:12" s="404" customFormat="1" ht="16.149999999999999" customHeight="1">
      <c r="A18" s="411">
        <v>2017</v>
      </c>
      <c r="B18" s="952" t="s">
        <v>73</v>
      </c>
      <c r="C18" s="657">
        <v>18</v>
      </c>
      <c r="D18" s="657">
        <v>20.2</v>
      </c>
      <c r="E18" s="657">
        <v>18.600000000000001</v>
      </c>
      <c r="F18" s="657">
        <v>21.4</v>
      </c>
      <c r="G18" s="657">
        <v>5.3</v>
      </c>
      <c r="H18" s="657">
        <v>15.7</v>
      </c>
      <c r="I18" s="657">
        <v>23.1</v>
      </c>
      <c r="J18" s="657">
        <v>28</v>
      </c>
      <c r="K18" s="657">
        <v>13.4</v>
      </c>
      <c r="L18" s="511">
        <v>5.2</v>
      </c>
    </row>
    <row r="19" spans="1:12" s="404" customFormat="1" ht="16.149999999999999" customHeight="1">
      <c r="A19" s="411"/>
      <c r="B19" s="952" t="s">
        <v>74</v>
      </c>
      <c r="C19" s="657">
        <v>15.1</v>
      </c>
      <c r="D19" s="657">
        <v>15.3</v>
      </c>
      <c r="E19" s="657">
        <v>18.600000000000001</v>
      </c>
      <c r="F19" s="657">
        <v>20.100000000000001</v>
      </c>
      <c r="G19" s="657">
        <v>5.8</v>
      </c>
      <c r="H19" s="657">
        <v>14.8</v>
      </c>
      <c r="I19" s="657">
        <v>21.6</v>
      </c>
      <c r="J19" s="657">
        <v>15.1</v>
      </c>
      <c r="K19" s="657">
        <v>12.7</v>
      </c>
      <c r="L19" s="511">
        <v>10.6</v>
      </c>
    </row>
    <row r="20" spans="1:12" s="404" customFormat="1" ht="16.149999999999999" customHeight="1">
      <c r="A20" s="411"/>
      <c r="B20" s="952" t="s">
        <v>75</v>
      </c>
      <c r="C20" s="657">
        <v>17.2</v>
      </c>
      <c r="D20" s="657">
        <v>18.7</v>
      </c>
      <c r="E20" s="657">
        <v>15.9</v>
      </c>
      <c r="F20" s="657">
        <v>20.100000000000001</v>
      </c>
      <c r="G20" s="657">
        <v>3.9</v>
      </c>
      <c r="H20" s="657">
        <v>15.6</v>
      </c>
      <c r="I20" s="657">
        <v>16.8</v>
      </c>
      <c r="J20" s="657">
        <v>13.4</v>
      </c>
      <c r="K20" s="657">
        <v>11</v>
      </c>
      <c r="L20" s="511">
        <v>6</v>
      </c>
    </row>
    <row r="21" spans="1:12" s="404" customFormat="1" ht="16.149999999999999" customHeight="1">
      <c r="A21" s="411"/>
      <c r="B21" s="952" t="s">
        <v>76</v>
      </c>
      <c r="C21" s="657">
        <v>15.2</v>
      </c>
      <c r="D21" s="657">
        <v>17.8</v>
      </c>
      <c r="E21" s="657">
        <v>15.5</v>
      </c>
      <c r="F21" s="657">
        <v>13.6</v>
      </c>
      <c r="G21" s="657">
        <v>5.6</v>
      </c>
      <c r="H21" s="657">
        <v>12.5</v>
      </c>
      <c r="I21" s="657">
        <v>17.899999999999999</v>
      </c>
      <c r="J21" s="657">
        <v>14.3</v>
      </c>
      <c r="K21" s="657">
        <v>7.6</v>
      </c>
      <c r="L21" s="511">
        <v>8</v>
      </c>
    </row>
    <row r="22" spans="1:12" s="404" customFormat="1" ht="16.149999999999999" customHeight="1">
      <c r="A22" s="411"/>
      <c r="B22" s="952" t="s">
        <v>77</v>
      </c>
      <c r="C22" s="657">
        <v>17.8</v>
      </c>
      <c r="D22" s="657">
        <v>18.3</v>
      </c>
      <c r="E22" s="657">
        <v>15.9</v>
      </c>
      <c r="F22" s="657">
        <v>15.5</v>
      </c>
      <c r="G22" s="657">
        <v>0.7</v>
      </c>
      <c r="H22" s="657">
        <v>17.2</v>
      </c>
      <c r="I22" s="657">
        <v>20.3</v>
      </c>
      <c r="J22" s="657">
        <v>18.399999999999999</v>
      </c>
      <c r="K22" s="657">
        <v>11.1</v>
      </c>
      <c r="L22" s="511">
        <v>6.8</v>
      </c>
    </row>
    <row r="23" spans="1:12" s="404" customFormat="1" ht="16.149999999999999" customHeight="1">
      <c r="A23" s="411"/>
      <c r="B23" s="952" t="s">
        <v>78</v>
      </c>
      <c r="C23" s="657">
        <v>18.5</v>
      </c>
      <c r="D23" s="657">
        <v>20.399999999999999</v>
      </c>
      <c r="E23" s="657">
        <v>21.8</v>
      </c>
      <c r="F23" s="657">
        <v>22.9</v>
      </c>
      <c r="G23" s="657">
        <v>4</v>
      </c>
      <c r="H23" s="657">
        <v>16.5</v>
      </c>
      <c r="I23" s="657">
        <v>20.399999999999999</v>
      </c>
      <c r="J23" s="657">
        <v>19.600000000000001</v>
      </c>
      <c r="K23" s="657">
        <v>13.4</v>
      </c>
      <c r="L23" s="511">
        <v>6.3</v>
      </c>
    </row>
    <row r="24" spans="1:12" s="404" customFormat="1" ht="16.149999999999999" customHeight="1">
      <c r="A24" s="411"/>
      <c r="B24" s="952" t="s">
        <v>79</v>
      </c>
      <c r="C24" s="657">
        <v>17.399999999999999</v>
      </c>
      <c r="D24" s="657">
        <v>21.7</v>
      </c>
      <c r="E24" s="657">
        <v>22.2</v>
      </c>
      <c r="F24" s="657">
        <v>27.5</v>
      </c>
      <c r="G24" s="657">
        <v>10.6</v>
      </c>
      <c r="H24" s="657">
        <v>13.1</v>
      </c>
      <c r="I24" s="657">
        <v>17.899999999999999</v>
      </c>
      <c r="J24" s="657">
        <v>16.399999999999999</v>
      </c>
      <c r="K24" s="657">
        <v>9.1</v>
      </c>
      <c r="L24" s="658">
        <v>3.5</v>
      </c>
    </row>
    <row r="25" spans="1:12" s="404" customFormat="1" ht="16.149999999999999" customHeight="1">
      <c r="A25" s="411"/>
      <c r="B25" s="952" t="s">
        <v>80</v>
      </c>
      <c r="C25" s="657">
        <v>15.5</v>
      </c>
      <c r="D25" s="657">
        <v>24.3</v>
      </c>
      <c r="E25" s="657">
        <v>20.2</v>
      </c>
      <c r="F25" s="657">
        <v>27.6</v>
      </c>
      <c r="G25" s="657">
        <v>7.8</v>
      </c>
      <c r="H25" s="657">
        <v>6.7</v>
      </c>
      <c r="I25" s="657">
        <v>10.1</v>
      </c>
      <c r="J25" s="657">
        <v>6.4</v>
      </c>
      <c r="K25" s="657">
        <v>4.3</v>
      </c>
      <c r="L25" s="658">
        <v>2</v>
      </c>
    </row>
    <row r="26" spans="1:12" s="404" customFormat="1" ht="16.149999999999999" customHeight="1">
      <c r="A26" s="411"/>
      <c r="B26" s="952" t="s">
        <v>81</v>
      </c>
      <c r="C26" s="657">
        <v>16.7</v>
      </c>
      <c r="D26" s="657">
        <v>22.8</v>
      </c>
      <c r="E26" s="657">
        <v>13</v>
      </c>
      <c r="F26" s="657">
        <v>15.7</v>
      </c>
      <c r="G26" s="657">
        <v>7.9</v>
      </c>
      <c r="H26" s="657">
        <v>10.5</v>
      </c>
      <c r="I26" s="657">
        <v>9.1</v>
      </c>
      <c r="J26" s="657">
        <v>7.4</v>
      </c>
      <c r="K26" s="657">
        <v>5.9</v>
      </c>
      <c r="L26" s="658">
        <v>-0.8</v>
      </c>
    </row>
    <row r="27" spans="1:12" s="404" customFormat="1" ht="16.149999999999999" customHeight="1">
      <c r="A27" s="411">
        <v>2018</v>
      </c>
      <c r="B27" s="952" t="s">
        <v>82</v>
      </c>
      <c r="C27" s="657">
        <v>19.5</v>
      </c>
      <c r="D27" s="657">
        <v>30.2</v>
      </c>
      <c r="E27" s="657">
        <v>12.1</v>
      </c>
      <c r="F27" s="657">
        <v>14.7</v>
      </c>
      <c r="G27" s="657">
        <v>7.4</v>
      </c>
      <c r="H27" s="657">
        <v>8.6999999999999993</v>
      </c>
      <c r="I27" s="657">
        <v>16.3</v>
      </c>
      <c r="J27" s="657">
        <v>14.6</v>
      </c>
      <c r="K27" s="657">
        <v>5.5</v>
      </c>
      <c r="L27" s="658">
        <v>10.3</v>
      </c>
    </row>
    <row r="28" spans="1:12" s="404" customFormat="1" ht="16.149999999999999" customHeight="1">
      <c r="A28" s="411"/>
      <c r="B28" s="952" t="s">
        <v>83</v>
      </c>
      <c r="C28" s="657">
        <v>22.9</v>
      </c>
      <c r="D28" s="657">
        <v>27.6</v>
      </c>
      <c r="E28" s="657">
        <v>10.199999999999999</v>
      </c>
      <c r="F28" s="657">
        <v>16.100000000000001</v>
      </c>
      <c r="G28" s="657">
        <v>5</v>
      </c>
      <c r="H28" s="657">
        <v>18.100000000000001</v>
      </c>
      <c r="I28" s="657">
        <v>24.7</v>
      </c>
      <c r="J28" s="657">
        <v>25.4</v>
      </c>
      <c r="K28" s="657">
        <v>12.2</v>
      </c>
      <c r="L28" s="658">
        <v>11.2</v>
      </c>
    </row>
    <row r="29" spans="1:12" s="404" customFormat="1" ht="16.149999999999999" customHeight="1">
      <c r="A29" s="411"/>
      <c r="B29" s="952" t="s">
        <v>39</v>
      </c>
      <c r="C29" s="657">
        <v>22.3</v>
      </c>
      <c r="D29" s="657">
        <v>20.3</v>
      </c>
      <c r="E29" s="657">
        <v>13.8</v>
      </c>
      <c r="F29" s="657">
        <v>16</v>
      </c>
      <c r="G29" s="657">
        <v>6</v>
      </c>
      <c r="H29" s="657">
        <v>24.3</v>
      </c>
      <c r="I29" s="657">
        <v>30.7</v>
      </c>
      <c r="J29" s="657">
        <v>26.8</v>
      </c>
      <c r="K29" s="657">
        <v>14.9</v>
      </c>
      <c r="L29" s="658">
        <v>15.4</v>
      </c>
    </row>
    <row r="30" spans="1:12" s="404" customFormat="1" ht="16.149999999999999" customHeight="1">
      <c r="A30" s="411"/>
      <c r="B30" s="952" t="s">
        <v>73</v>
      </c>
      <c r="C30" s="657">
        <v>23.4</v>
      </c>
      <c r="D30" s="657">
        <v>24.3</v>
      </c>
      <c r="E30" s="657">
        <v>12.4</v>
      </c>
      <c r="F30" s="657">
        <v>22.1</v>
      </c>
      <c r="G30" s="657">
        <v>9.6999999999999993</v>
      </c>
      <c r="H30" s="657">
        <v>22.5</v>
      </c>
      <c r="I30" s="657">
        <v>21.6</v>
      </c>
      <c r="J30" s="657">
        <v>20.9</v>
      </c>
      <c r="K30" s="657">
        <v>14.7</v>
      </c>
      <c r="L30" s="511">
        <v>13.5</v>
      </c>
    </row>
    <row r="31" spans="1:12" s="404" customFormat="1" ht="16.149999999999999" customHeight="1">
      <c r="A31" s="411"/>
      <c r="B31" s="952" t="s">
        <v>74</v>
      </c>
      <c r="C31" s="657">
        <v>19.7</v>
      </c>
      <c r="D31" s="657">
        <v>20.5</v>
      </c>
      <c r="E31" s="657">
        <v>12</v>
      </c>
      <c r="F31" s="657">
        <v>18.8</v>
      </c>
      <c r="G31" s="657">
        <v>8.9</v>
      </c>
      <c r="H31" s="657">
        <v>18.899999999999999</v>
      </c>
      <c r="I31" s="657">
        <v>21.8</v>
      </c>
      <c r="J31" s="657">
        <v>19.2</v>
      </c>
      <c r="K31" s="657">
        <v>12.8</v>
      </c>
      <c r="L31" s="511">
        <v>9.6</v>
      </c>
    </row>
    <row r="32" spans="1:12" s="404" customFormat="1" ht="16.149999999999999" customHeight="1">
      <c r="A32" s="411"/>
      <c r="B32" s="952" t="s">
        <v>75</v>
      </c>
      <c r="C32" s="657">
        <v>19</v>
      </c>
      <c r="D32" s="657">
        <v>20</v>
      </c>
      <c r="E32" s="657">
        <v>13.4</v>
      </c>
      <c r="F32" s="657">
        <v>17.899999999999999</v>
      </c>
      <c r="G32" s="657">
        <v>6.1</v>
      </c>
      <c r="H32" s="657">
        <v>17.899999999999999</v>
      </c>
      <c r="I32" s="657">
        <v>16.2</v>
      </c>
      <c r="J32" s="657">
        <v>17.399999999999999</v>
      </c>
      <c r="K32" s="657">
        <v>13.8</v>
      </c>
      <c r="L32" s="511">
        <v>11.1</v>
      </c>
    </row>
    <row r="33" spans="1:12" s="404" customFormat="1" ht="20.100000000000001" customHeight="1">
      <c r="A33" s="2128" t="s">
        <v>1633</v>
      </c>
      <c r="B33" s="2129"/>
      <c r="C33" s="2129"/>
      <c r="D33" s="2129"/>
      <c r="E33" s="2129"/>
      <c r="F33" s="2129"/>
      <c r="G33" s="2129"/>
      <c r="H33" s="2129"/>
      <c r="I33" s="2129"/>
      <c r="J33" s="2129"/>
      <c r="K33" s="2129"/>
      <c r="L33" s="2129"/>
    </row>
  </sheetData>
  <mergeCells count="10">
    <mergeCell ref="H6:L7"/>
    <mergeCell ref="A33:L33"/>
    <mergeCell ref="K1:L1"/>
    <mergeCell ref="K2:L2"/>
    <mergeCell ref="A3:I3"/>
    <mergeCell ref="A4:I4"/>
    <mergeCell ref="A5:B8"/>
    <mergeCell ref="C5:L5"/>
    <mergeCell ref="C6:C8"/>
    <mergeCell ref="D6:G7"/>
  </mergeCells>
  <hyperlinks>
    <hyperlink ref="K1:L2" location="'Spis tablic     List of tables'!A50" display="Powrót do spisu treści"/>
    <hyperlink ref="K1:L1" location="'Spis tablic     List of tables'!A62"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9"/>
  <sheetViews>
    <sheetView showGridLines="0" zoomScale="80" zoomScaleNormal="80" workbookViewId="0">
      <selection activeCell="O20" sqref="O20"/>
    </sheetView>
  </sheetViews>
  <sheetFormatPr defaultRowHeight="14.25"/>
  <cols>
    <col min="1" max="1" width="6.625" style="291" customWidth="1"/>
    <col min="2" max="2" width="10.625" style="291" customWidth="1"/>
    <col min="3" max="12" width="11.75" style="402" customWidth="1"/>
    <col min="13" max="16384" width="9" style="291"/>
  </cols>
  <sheetData>
    <row r="1" spans="1:12" s="403" customFormat="1" ht="12" customHeight="1">
      <c r="A1" s="2150" t="s">
        <v>557</v>
      </c>
      <c r="B1" s="2151"/>
      <c r="C1" s="2151"/>
      <c r="D1" s="2151"/>
      <c r="E1" s="2151"/>
      <c r="F1" s="2151"/>
      <c r="G1" s="413"/>
      <c r="H1" s="413"/>
      <c r="I1" s="413"/>
      <c r="J1" s="413"/>
      <c r="K1" s="2130" t="s">
        <v>401</v>
      </c>
      <c r="L1" s="2130"/>
    </row>
    <row r="2" spans="1:12" s="1448" customFormat="1" ht="12" customHeight="1">
      <c r="A2" s="2152" t="s">
        <v>1634</v>
      </c>
      <c r="B2" s="2153"/>
      <c r="C2" s="2153"/>
      <c r="D2" s="2153"/>
      <c r="E2" s="2153"/>
      <c r="F2" s="2153"/>
      <c r="G2" s="1524"/>
      <c r="H2" s="1524"/>
      <c r="I2" s="1524"/>
      <c r="J2" s="1524"/>
      <c r="K2" s="2131" t="s">
        <v>558</v>
      </c>
      <c r="L2" s="2131"/>
    </row>
    <row r="3" spans="1:12" ht="18" customHeight="1">
      <c r="A3" s="2136" t="s">
        <v>1625</v>
      </c>
      <c r="B3" s="2137"/>
      <c r="C3" s="2141" t="s">
        <v>1635</v>
      </c>
      <c r="D3" s="2142"/>
      <c r="E3" s="2142"/>
      <c r="F3" s="2142"/>
      <c r="G3" s="2142"/>
      <c r="H3" s="2142"/>
      <c r="I3" s="2142"/>
      <c r="J3" s="2142"/>
      <c r="K3" s="2142"/>
      <c r="L3" s="2143"/>
    </row>
    <row r="4" spans="1:12">
      <c r="A4" s="1873"/>
      <c r="B4" s="2138"/>
      <c r="C4" s="2154" t="s">
        <v>1626</v>
      </c>
      <c r="D4" s="2141" t="s">
        <v>1637</v>
      </c>
      <c r="E4" s="2156"/>
      <c r="F4" s="2156"/>
      <c r="G4" s="2156"/>
      <c r="H4" s="2141" t="s">
        <v>403</v>
      </c>
      <c r="I4" s="2156"/>
      <c r="J4" s="2156"/>
      <c r="K4" s="2156"/>
      <c r="L4" s="2157"/>
    </row>
    <row r="5" spans="1:12" ht="15" customHeight="1">
      <c r="A5" s="1845"/>
      <c r="B5" s="2138"/>
      <c r="C5" s="2155"/>
      <c r="D5" s="2156"/>
      <c r="E5" s="2156"/>
      <c r="F5" s="2156"/>
      <c r="G5" s="2156"/>
      <c r="H5" s="2156"/>
      <c r="I5" s="2156"/>
      <c r="J5" s="2156"/>
      <c r="K5" s="2156"/>
      <c r="L5" s="2157"/>
    </row>
    <row r="6" spans="1:12" ht="72">
      <c r="A6" s="2139"/>
      <c r="B6" s="2140"/>
      <c r="C6" s="2155"/>
      <c r="D6" s="742" t="s">
        <v>1627</v>
      </c>
      <c r="E6" s="742" t="s">
        <v>1636</v>
      </c>
      <c r="F6" s="742" t="s">
        <v>1631</v>
      </c>
      <c r="G6" s="742" t="s">
        <v>1638</v>
      </c>
      <c r="H6" s="742" t="s">
        <v>1627</v>
      </c>
      <c r="I6" s="742" t="s">
        <v>1636</v>
      </c>
      <c r="J6" s="742" t="s">
        <v>1631</v>
      </c>
      <c r="K6" s="742" t="s">
        <v>1630</v>
      </c>
      <c r="L6" s="406" t="s">
        <v>1632</v>
      </c>
    </row>
    <row r="7" spans="1:12" s="587" customFormat="1" ht="15" customHeight="1">
      <c r="A7" s="626">
        <v>2016</v>
      </c>
      <c r="B7" s="814" t="s">
        <v>73</v>
      </c>
      <c r="C7" s="628">
        <v>8</v>
      </c>
      <c r="D7" s="628">
        <v>-3.5</v>
      </c>
      <c r="E7" s="628">
        <v>7.4</v>
      </c>
      <c r="F7" s="628">
        <v>5.3</v>
      </c>
      <c r="G7" s="628">
        <v>-9.1</v>
      </c>
      <c r="H7" s="628">
        <v>19.5</v>
      </c>
      <c r="I7" s="628">
        <v>25.6</v>
      </c>
      <c r="J7" s="628">
        <v>30.7</v>
      </c>
      <c r="K7" s="628">
        <v>10.4</v>
      </c>
      <c r="L7" s="629">
        <v>5.9</v>
      </c>
    </row>
    <row r="8" spans="1:12" s="587" customFormat="1" ht="15" customHeight="1">
      <c r="A8" s="626"/>
      <c r="B8" s="814" t="s">
        <v>74</v>
      </c>
      <c r="C8" s="628">
        <v>11.6</v>
      </c>
      <c r="D8" s="628">
        <v>1</v>
      </c>
      <c r="E8" s="628">
        <v>16.600000000000001</v>
      </c>
      <c r="F8" s="628">
        <v>6</v>
      </c>
      <c r="G8" s="628">
        <v>-4</v>
      </c>
      <c r="H8" s="628">
        <v>22.1</v>
      </c>
      <c r="I8" s="628">
        <v>28.6</v>
      </c>
      <c r="J8" s="628">
        <v>28.6</v>
      </c>
      <c r="K8" s="628">
        <v>15</v>
      </c>
      <c r="L8" s="629">
        <v>11.7</v>
      </c>
    </row>
    <row r="9" spans="1:12" s="587" customFormat="1" ht="15" customHeight="1">
      <c r="A9" s="626"/>
      <c r="B9" s="814" t="s">
        <v>75</v>
      </c>
      <c r="C9" s="628">
        <v>8.5</v>
      </c>
      <c r="D9" s="630">
        <v>-1.7</v>
      </c>
      <c r="E9" s="628">
        <v>16.5</v>
      </c>
      <c r="F9" s="628">
        <v>8</v>
      </c>
      <c r="G9" s="630">
        <v>-0.4</v>
      </c>
      <c r="H9" s="628">
        <v>18.7</v>
      </c>
      <c r="I9" s="628">
        <v>23.5</v>
      </c>
      <c r="J9" s="628">
        <v>23.9</v>
      </c>
      <c r="K9" s="628">
        <v>17.399999999999999</v>
      </c>
      <c r="L9" s="629">
        <v>7.8</v>
      </c>
    </row>
    <row r="10" spans="1:12" s="587" customFormat="1" ht="15" customHeight="1">
      <c r="A10" s="626"/>
      <c r="B10" s="814" t="s">
        <v>76</v>
      </c>
      <c r="C10" s="628">
        <v>9</v>
      </c>
      <c r="D10" s="631">
        <v>2.7</v>
      </c>
      <c r="E10" s="631">
        <v>15.1</v>
      </c>
      <c r="F10" s="631">
        <v>11</v>
      </c>
      <c r="G10" s="631">
        <v>-1.1000000000000001</v>
      </c>
      <c r="H10" s="628">
        <v>15.2</v>
      </c>
      <c r="I10" s="628">
        <v>14.5</v>
      </c>
      <c r="J10" s="628">
        <v>16.3</v>
      </c>
      <c r="K10" s="628">
        <v>11.4</v>
      </c>
      <c r="L10" s="632">
        <v>3.3</v>
      </c>
    </row>
    <row r="11" spans="1:12" s="587" customFormat="1" ht="15" customHeight="1">
      <c r="A11" s="626"/>
      <c r="B11" s="814" t="s">
        <v>77</v>
      </c>
      <c r="C11" s="628">
        <v>6.1</v>
      </c>
      <c r="D11" s="631">
        <v>-0.6</v>
      </c>
      <c r="E11" s="631">
        <v>8.6</v>
      </c>
      <c r="F11" s="631">
        <v>2.9</v>
      </c>
      <c r="G11" s="631">
        <v>-3.1</v>
      </c>
      <c r="H11" s="628">
        <v>12.7</v>
      </c>
      <c r="I11" s="628">
        <v>15.2</v>
      </c>
      <c r="J11" s="628">
        <v>12.7</v>
      </c>
      <c r="K11" s="628">
        <v>6.9</v>
      </c>
      <c r="L11" s="632">
        <v>1.3</v>
      </c>
    </row>
    <row r="12" spans="1:12" s="587" customFormat="1" ht="15" customHeight="1">
      <c r="A12" s="626"/>
      <c r="B12" s="814" t="s">
        <v>78</v>
      </c>
      <c r="C12" s="628">
        <v>2.9</v>
      </c>
      <c r="D12" s="631">
        <v>-0.6</v>
      </c>
      <c r="E12" s="631">
        <v>10</v>
      </c>
      <c r="F12" s="631">
        <v>2.8</v>
      </c>
      <c r="G12" s="631">
        <v>-4.5999999999999996</v>
      </c>
      <c r="H12" s="628">
        <v>6.3</v>
      </c>
      <c r="I12" s="628">
        <v>8.1</v>
      </c>
      <c r="J12" s="628">
        <v>4.2</v>
      </c>
      <c r="K12" s="628">
        <v>1.4</v>
      </c>
      <c r="L12" s="632">
        <v>-1.4</v>
      </c>
    </row>
    <row r="13" spans="1:12" s="587" customFormat="1" ht="15" customHeight="1">
      <c r="A13" s="626"/>
      <c r="B13" s="814" t="s">
        <v>79</v>
      </c>
      <c r="C13" s="628">
        <v>-2.8</v>
      </c>
      <c r="D13" s="631">
        <v>-1.7</v>
      </c>
      <c r="E13" s="631">
        <v>-0.7</v>
      </c>
      <c r="F13" s="631">
        <v>-2</v>
      </c>
      <c r="G13" s="631">
        <v>-9.9</v>
      </c>
      <c r="H13" s="628">
        <v>-3.9</v>
      </c>
      <c r="I13" s="628">
        <v>-1.7</v>
      </c>
      <c r="J13" s="628">
        <v>-4.4000000000000004</v>
      </c>
      <c r="K13" s="628">
        <v>-6.9</v>
      </c>
      <c r="L13" s="632">
        <v>-11.2</v>
      </c>
    </row>
    <row r="14" spans="1:12" s="587" customFormat="1" ht="15" customHeight="1">
      <c r="A14" s="626"/>
      <c r="B14" s="814" t="s">
        <v>80</v>
      </c>
      <c r="C14" s="628">
        <v>-8.8000000000000007</v>
      </c>
      <c r="D14" s="631">
        <v>-7.2</v>
      </c>
      <c r="E14" s="631">
        <v>-7.9</v>
      </c>
      <c r="F14" s="631">
        <v>-10.9</v>
      </c>
      <c r="G14" s="631">
        <v>-14.5</v>
      </c>
      <c r="H14" s="628">
        <v>-10.4</v>
      </c>
      <c r="I14" s="628">
        <v>-11.2</v>
      </c>
      <c r="J14" s="628">
        <v>-14.3</v>
      </c>
      <c r="K14" s="628">
        <v>-12.9</v>
      </c>
      <c r="L14" s="632">
        <v>-14</v>
      </c>
    </row>
    <row r="15" spans="1:12" s="587" customFormat="1" ht="15" customHeight="1">
      <c r="A15" s="626"/>
      <c r="B15" s="814" t="s">
        <v>81</v>
      </c>
      <c r="C15" s="628">
        <v>-16.2</v>
      </c>
      <c r="D15" s="631">
        <v>-12.3</v>
      </c>
      <c r="E15" s="631">
        <v>-16.399999999999999</v>
      </c>
      <c r="F15" s="631">
        <v>-18.8</v>
      </c>
      <c r="G15" s="631">
        <v>-16</v>
      </c>
      <c r="H15" s="628">
        <v>-20</v>
      </c>
      <c r="I15" s="628">
        <v>-17</v>
      </c>
      <c r="J15" s="628">
        <v>-27.7</v>
      </c>
      <c r="K15" s="628">
        <v>-24.5</v>
      </c>
      <c r="L15" s="632">
        <v>-21.1</v>
      </c>
    </row>
    <row r="16" spans="1:12" s="488" customFormat="1" ht="16.899999999999999" customHeight="1">
      <c r="A16" s="411">
        <v>2017</v>
      </c>
      <c r="B16" s="952" t="s">
        <v>73</v>
      </c>
      <c r="C16" s="659">
        <v>1.9</v>
      </c>
      <c r="D16" s="660">
        <v>-4.0999999999999996</v>
      </c>
      <c r="E16" s="660">
        <v>8.3000000000000007</v>
      </c>
      <c r="F16" s="660">
        <v>4.4000000000000004</v>
      </c>
      <c r="G16" s="660">
        <v>-9.3000000000000007</v>
      </c>
      <c r="H16" s="659">
        <v>7.8</v>
      </c>
      <c r="I16" s="659">
        <v>19.2</v>
      </c>
      <c r="J16" s="659">
        <v>21.8</v>
      </c>
      <c r="K16" s="659">
        <v>6.7</v>
      </c>
      <c r="L16" s="512">
        <v>0.9</v>
      </c>
    </row>
    <row r="17" spans="1:12" s="488" customFormat="1" ht="16.899999999999999" customHeight="1">
      <c r="A17" s="411"/>
      <c r="B17" s="952" t="s">
        <v>74</v>
      </c>
      <c r="C17" s="659">
        <v>9.8000000000000007</v>
      </c>
      <c r="D17" s="660">
        <v>7.2</v>
      </c>
      <c r="E17" s="660">
        <v>4.4000000000000004</v>
      </c>
      <c r="F17" s="660">
        <v>1.2</v>
      </c>
      <c r="G17" s="660">
        <v>-4.3</v>
      </c>
      <c r="H17" s="659">
        <v>12.3</v>
      </c>
      <c r="I17" s="659">
        <v>21.4</v>
      </c>
      <c r="J17" s="659">
        <v>15.5</v>
      </c>
      <c r="K17" s="659">
        <v>8.8000000000000007</v>
      </c>
      <c r="L17" s="512">
        <v>8</v>
      </c>
    </row>
    <row r="18" spans="1:12" s="488" customFormat="1" ht="16.899999999999999" customHeight="1">
      <c r="A18" s="411"/>
      <c r="B18" s="952" t="s">
        <v>75</v>
      </c>
      <c r="C18" s="659">
        <v>7.2</v>
      </c>
      <c r="D18" s="660">
        <v>1.7</v>
      </c>
      <c r="E18" s="660">
        <v>14.6</v>
      </c>
      <c r="F18" s="660">
        <v>13.5</v>
      </c>
      <c r="G18" s="660">
        <v>1.9</v>
      </c>
      <c r="H18" s="659">
        <v>12.7</v>
      </c>
      <c r="I18" s="659">
        <v>16.7</v>
      </c>
      <c r="J18" s="659">
        <v>16.100000000000001</v>
      </c>
      <c r="K18" s="659">
        <v>10.8</v>
      </c>
      <c r="L18" s="512">
        <v>6.7</v>
      </c>
    </row>
    <row r="19" spans="1:12" s="488" customFormat="1" ht="16.899999999999999" customHeight="1">
      <c r="A19" s="411"/>
      <c r="B19" s="952" t="s">
        <v>76</v>
      </c>
      <c r="C19" s="659">
        <v>7.7</v>
      </c>
      <c r="D19" s="660">
        <v>5.5</v>
      </c>
      <c r="E19" s="660">
        <v>10.1</v>
      </c>
      <c r="F19" s="660">
        <v>12.6</v>
      </c>
      <c r="G19" s="660">
        <v>0.1</v>
      </c>
      <c r="H19" s="659">
        <v>9.9</v>
      </c>
      <c r="I19" s="659">
        <v>19.899999999999999</v>
      </c>
      <c r="J19" s="659">
        <v>14.1</v>
      </c>
      <c r="K19" s="659">
        <v>12.7</v>
      </c>
      <c r="L19" s="512">
        <v>6.7</v>
      </c>
    </row>
    <row r="20" spans="1:12" s="488" customFormat="1" ht="16.899999999999999" customHeight="1">
      <c r="A20" s="411"/>
      <c r="B20" s="952" t="s">
        <v>77</v>
      </c>
      <c r="C20" s="659">
        <v>4.9000000000000004</v>
      </c>
      <c r="D20" s="660">
        <v>2.6</v>
      </c>
      <c r="E20" s="660">
        <v>10.8</v>
      </c>
      <c r="F20" s="660">
        <v>5.9</v>
      </c>
      <c r="G20" s="660">
        <v>-5.5</v>
      </c>
      <c r="H20" s="659">
        <v>7.2</v>
      </c>
      <c r="I20" s="659">
        <v>18.8</v>
      </c>
      <c r="J20" s="659">
        <v>17</v>
      </c>
      <c r="K20" s="659">
        <v>7.4</v>
      </c>
      <c r="L20" s="512">
        <v>4.5999999999999996</v>
      </c>
    </row>
    <row r="21" spans="1:12" s="488" customFormat="1" ht="16.899999999999999" customHeight="1">
      <c r="A21" s="411"/>
      <c r="B21" s="952" t="s">
        <v>78</v>
      </c>
      <c r="C21" s="659">
        <v>3.7</v>
      </c>
      <c r="D21" s="660">
        <v>2.2999999999999998</v>
      </c>
      <c r="E21" s="660">
        <v>6.7</v>
      </c>
      <c r="F21" s="660">
        <v>4.4000000000000004</v>
      </c>
      <c r="G21" s="660">
        <v>0.1</v>
      </c>
      <c r="H21" s="659">
        <v>5.0999999999999996</v>
      </c>
      <c r="I21" s="659">
        <v>13.8</v>
      </c>
      <c r="J21" s="659">
        <v>10</v>
      </c>
      <c r="K21" s="659">
        <v>1</v>
      </c>
      <c r="L21" s="512">
        <v>5.3</v>
      </c>
    </row>
    <row r="22" spans="1:12" s="488" customFormat="1" ht="16.899999999999999" customHeight="1">
      <c r="A22" s="411"/>
      <c r="B22" s="952" t="s">
        <v>79</v>
      </c>
      <c r="C22" s="659">
        <v>0.6</v>
      </c>
      <c r="D22" s="660">
        <v>0.2</v>
      </c>
      <c r="E22" s="660">
        <v>9.5</v>
      </c>
      <c r="F22" s="660">
        <v>3.9</v>
      </c>
      <c r="G22" s="660">
        <v>-4.4000000000000004</v>
      </c>
      <c r="H22" s="659">
        <v>0.9</v>
      </c>
      <c r="I22" s="659">
        <v>10.6</v>
      </c>
      <c r="J22" s="659">
        <v>5.5</v>
      </c>
      <c r="K22" s="659">
        <v>0.9</v>
      </c>
      <c r="L22" s="512">
        <v>5.7</v>
      </c>
    </row>
    <row r="23" spans="1:12" s="488" customFormat="1" ht="16.899999999999999" customHeight="1">
      <c r="A23" s="411"/>
      <c r="B23" s="952" t="s">
        <v>80</v>
      </c>
      <c r="C23" s="659">
        <v>-0.2</v>
      </c>
      <c r="D23" s="660">
        <v>-1.2</v>
      </c>
      <c r="E23" s="660">
        <v>11</v>
      </c>
      <c r="F23" s="660">
        <v>9.1</v>
      </c>
      <c r="G23" s="660">
        <v>-3.5</v>
      </c>
      <c r="H23" s="659">
        <v>0.8</v>
      </c>
      <c r="I23" s="659">
        <v>13.3</v>
      </c>
      <c r="J23" s="659">
        <v>3.7</v>
      </c>
      <c r="K23" s="659">
        <v>-1</v>
      </c>
      <c r="L23" s="512">
        <v>8.1999999999999993</v>
      </c>
    </row>
    <row r="24" spans="1:12" s="488" customFormat="1" ht="16.899999999999999" customHeight="1">
      <c r="A24" s="411"/>
      <c r="B24" s="952" t="s">
        <v>81</v>
      </c>
      <c r="C24" s="659">
        <v>-2.8</v>
      </c>
      <c r="D24" s="660">
        <v>1.1000000000000001</v>
      </c>
      <c r="E24" s="660">
        <v>6.3</v>
      </c>
      <c r="F24" s="660">
        <v>1.9</v>
      </c>
      <c r="G24" s="660">
        <v>-2.4</v>
      </c>
      <c r="H24" s="659">
        <v>-6.6</v>
      </c>
      <c r="I24" s="659">
        <v>3.6</v>
      </c>
      <c r="J24" s="659">
        <v>-3.3</v>
      </c>
      <c r="K24" s="659">
        <v>-4.0999999999999996</v>
      </c>
      <c r="L24" s="512">
        <v>2</v>
      </c>
    </row>
    <row r="25" spans="1:12" s="488" customFormat="1" ht="16.899999999999999" customHeight="1">
      <c r="A25" s="411">
        <v>2018</v>
      </c>
      <c r="B25" s="952" t="s">
        <v>82</v>
      </c>
      <c r="C25" s="659">
        <v>7.3</v>
      </c>
      <c r="D25" s="660">
        <v>12.3</v>
      </c>
      <c r="E25" s="660">
        <v>7</v>
      </c>
      <c r="F25" s="660">
        <v>2.4</v>
      </c>
      <c r="G25" s="660">
        <v>0.7</v>
      </c>
      <c r="H25" s="659">
        <v>2.2999999999999998</v>
      </c>
      <c r="I25" s="659">
        <v>11.6</v>
      </c>
      <c r="J25" s="659">
        <v>2.2999999999999998</v>
      </c>
      <c r="K25" s="659">
        <v>-0.3</v>
      </c>
      <c r="L25" s="512">
        <v>9.6999999999999993</v>
      </c>
    </row>
    <row r="26" spans="1:12" s="488" customFormat="1" ht="16.899999999999999" customHeight="1">
      <c r="A26" s="411"/>
      <c r="B26" s="952" t="s">
        <v>83</v>
      </c>
      <c r="C26" s="659">
        <v>8.5</v>
      </c>
      <c r="D26" s="660">
        <v>7.7</v>
      </c>
      <c r="E26" s="660">
        <v>5.4</v>
      </c>
      <c r="F26" s="660">
        <v>2.1</v>
      </c>
      <c r="G26" s="660">
        <v>-2</v>
      </c>
      <c r="H26" s="659">
        <v>9.3000000000000007</v>
      </c>
      <c r="I26" s="659">
        <v>15.1</v>
      </c>
      <c r="J26" s="659">
        <v>8.8000000000000007</v>
      </c>
      <c r="K26" s="659">
        <v>2.2999999999999998</v>
      </c>
      <c r="L26" s="512">
        <v>8.6</v>
      </c>
    </row>
    <row r="27" spans="1:12" s="488" customFormat="1" ht="16.899999999999999" customHeight="1">
      <c r="A27" s="411"/>
      <c r="B27" s="952" t="s">
        <v>39</v>
      </c>
      <c r="C27" s="659">
        <v>10.3</v>
      </c>
      <c r="D27" s="660">
        <v>6.7</v>
      </c>
      <c r="E27" s="660">
        <v>9.6</v>
      </c>
      <c r="F27" s="660">
        <v>6.3</v>
      </c>
      <c r="G27" s="660">
        <v>-4.3</v>
      </c>
      <c r="H27" s="659">
        <v>13.9</v>
      </c>
      <c r="I27" s="659">
        <v>14.1</v>
      </c>
      <c r="J27" s="659">
        <v>17</v>
      </c>
      <c r="K27" s="659">
        <v>9</v>
      </c>
      <c r="L27" s="512">
        <v>15.2</v>
      </c>
    </row>
    <row r="28" spans="1:12" s="488" customFormat="1" ht="16.899999999999999" customHeight="1">
      <c r="A28" s="411"/>
      <c r="B28" s="952" t="s">
        <v>73</v>
      </c>
      <c r="C28" s="659">
        <v>6.7</v>
      </c>
      <c r="D28" s="660">
        <v>2.4</v>
      </c>
      <c r="E28" s="660">
        <v>10.1</v>
      </c>
      <c r="F28" s="660">
        <v>8.1999999999999993</v>
      </c>
      <c r="G28" s="660">
        <v>-2.7</v>
      </c>
      <c r="H28" s="659">
        <v>11</v>
      </c>
      <c r="I28" s="659">
        <v>17.100000000000001</v>
      </c>
      <c r="J28" s="659">
        <v>16.100000000000001</v>
      </c>
      <c r="K28" s="659">
        <v>4.5999999999999996</v>
      </c>
      <c r="L28" s="512">
        <v>9.4</v>
      </c>
    </row>
    <row r="29" spans="1:12" s="488" customFormat="1" ht="16.899999999999999" customHeight="1">
      <c r="A29" s="411"/>
      <c r="B29" s="952" t="s">
        <v>74</v>
      </c>
      <c r="C29" s="659">
        <v>8.3000000000000007</v>
      </c>
      <c r="D29" s="660">
        <v>7.8</v>
      </c>
      <c r="E29" s="660">
        <v>9.6</v>
      </c>
      <c r="F29" s="660">
        <v>10.5</v>
      </c>
      <c r="G29" s="660">
        <v>-2.8</v>
      </c>
      <c r="H29" s="659">
        <v>8.8000000000000007</v>
      </c>
      <c r="I29" s="659">
        <v>12.9</v>
      </c>
      <c r="J29" s="659">
        <v>15</v>
      </c>
      <c r="K29" s="659">
        <v>4.7</v>
      </c>
      <c r="L29" s="512">
        <v>8.3000000000000007</v>
      </c>
    </row>
    <row r="30" spans="1:12" s="488" customFormat="1" ht="16.899999999999999" customHeight="1">
      <c r="A30" s="411"/>
      <c r="B30" s="952" t="s">
        <v>75</v>
      </c>
      <c r="C30" s="659">
        <v>8.5</v>
      </c>
      <c r="D30" s="660">
        <v>5.9</v>
      </c>
      <c r="E30" s="660">
        <v>12.7</v>
      </c>
      <c r="F30" s="660">
        <v>15</v>
      </c>
      <c r="G30" s="660">
        <v>0.2</v>
      </c>
      <c r="H30" s="659">
        <v>11</v>
      </c>
      <c r="I30" s="659">
        <v>15.8</v>
      </c>
      <c r="J30" s="659">
        <v>16.5</v>
      </c>
      <c r="K30" s="659">
        <v>11.6</v>
      </c>
      <c r="L30" s="512">
        <v>10</v>
      </c>
    </row>
    <row r="31" spans="1:12" s="404" customFormat="1" ht="20.100000000000001" customHeight="1">
      <c r="A31" s="2128" t="s">
        <v>1639</v>
      </c>
      <c r="B31" s="2129"/>
      <c r="C31" s="2129"/>
      <c r="D31" s="2129"/>
      <c r="E31" s="2129"/>
      <c r="F31" s="2129"/>
      <c r="G31" s="2129"/>
      <c r="H31" s="2129"/>
      <c r="I31" s="2129"/>
      <c r="J31" s="2129"/>
      <c r="K31" s="2129"/>
      <c r="L31" s="2129"/>
    </row>
    <row r="32" spans="1:12">
      <c r="C32" s="407"/>
      <c r="D32" s="407"/>
      <c r="E32" s="407"/>
      <c r="F32" s="407"/>
      <c r="G32" s="407"/>
      <c r="H32" s="407"/>
      <c r="I32" s="407"/>
      <c r="J32" s="407"/>
      <c r="K32" s="407"/>
      <c r="L32" s="407"/>
    </row>
    <row r="33" spans="3:12">
      <c r="C33" s="407"/>
      <c r="D33" s="407"/>
      <c r="E33" s="407"/>
      <c r="F33" s="407"/>
      <c r="G33" s="407"/>
      <c r="H33" s="407"/>
      <c r="I33" s="407"/>
      <c r="J33" s="407"/>
      <c r="K33" s="407"/>
      <c r="L33" s="407"/>
    </row>
    <row r="34" spans="3:12">
      <c r="C34" s="407"/>
      <c r="D34" s="407"/>
      <c r="E34" s="407"/>
      <c r="F34" s="407"/>
      <c r="G34" s="407"/>
      <c r="H34" s="407"/>
      <c r="I34" s="407"/>
      <c r="J34" s="407"/>
      <c r="K34" s="407"/>
      <c r="L34" s="407"/>
    </row>
    <row r="35" spans="3:12">
      <c r="C35" s="407"/>
      <c r="D35" s="407"/>
      <c r="E35" s="407"/>
      <c r="F35" s="407"/>
      <c r="G35" s="407"/>
      <c r="H35" s="407"/>
      <c r="I35" s="407"/>
      <c r="J35" s="407"/>
      <c r="K35" s="407"/>
      <c r="L35" s="407"/>
    </row>
    <row r="36" spans="3:12">
      <c r="C36" s="407"/>
      <c r="D36" s="407"/>
      <c r="E36" s="407"/>
      <c r="F36" s="407"/>
      <c r="G36" s="407"/>
      <c r="H36" s="407"/>
      <c r="I36" s="407"/>
      <c r="J36" s="407"/>
      <c r="K36" s="407"/>
      <c r="L36" s="407"/>
    </row>
    <row r="37" spans="3:12">
      <c r="C37" s="407"/>
      <c r="D37" s="407"/>
      <c r="E37" s="407"/>
      <c r="F37" s="407"/>
      <c r="G37" s="407"/>
      <c r="H37" s="407"/>
      <c r="I37" s="407"/>
      <c r="J37" s="407"/>
      <c r="K37" s="407"/>
      <c r="L37" s="407"/>
    </row>
    <row r="38" spans="3:12">
      <c r="C38" s="407"/>
      <c r="D38" s="407"/>
      <c r="E38" s="407"/>
      <c r="F38" s="407"/>
      <c r="G38" s="407"/>
      <c r="H38" s="407"/>
      <c r="I38" s="407"/>
      <c r="J38" s="407"/>
      <c r="K38" s="407"/>
      <c r="L38" s="407"/>
    </row>
    <row r="39" spans="3:12">
      <c r="C39" s="407"/>
      <c r="D39" s="407"/>
      <c r="E39" s="407"/>
      <c r="F39" s="407"/>
      <c r="G39" s="407"/>
      <c r="H39" s="407"/>
      <c r="I39" s="407"/>
      <c r="J39" s="407"/>
      <c r="K39" s="407"/>
      <c r="L39" s="407"/>
    </row>
    <row r="40" spans="3:12">
      <c r="C40" s="407"/>
      <c r="D40" s="407"/>
      <c r="E40" s="407"/>
      <c r="F40" s="407"/>
      <c r="G40" s="407"/>
      <c r="H40" s="407"/>
      <c r="I40" s="407"/>
      <c r="J40" s="407"/>
      <c r="K40" s="407"/>
      <c r="L40" s="407"/>
    </row>
    <row r="41" spans="3:12">
      <c r="C41" s="407"/>
      <c r="D41" s="407"/>
      <c r="E41" s="407"/>
      <c r="F41" s="407"/>
      <c r="G41" s="407"/>
      <c r="H41" s="407"/>
      <c r="I41" s="407"/>
      <c r="J41" s="407"/>
      <c r="K41" s="407"/>
      <c r="L41" s="407"/>
    </row>
    <row r="42" spans="3:12">
      <c r="C42" s="407"/>
      <c r="D42" s="407"/>
      <c r="E42" s="407"/>
      <c r="F42" s="407"/>
      <c r="G42" s="407"/>
      <c r="H42" s="407"/>
      <c r="I42" s="407"/>
      <c r="J42" s="407"/>
      <c r="K42" s="407"/>
      <c r="L42" s="407"/>
    </row>
    <row r="43" spans="3:12">
      <c r="C43" s="407"/>
      <c r="D43" s="407"/>
      <c r="E43" s="407"/>
      <c r="F43" s="407"/>
      <c r="G43" s="407"/>
      <c r="H43" s="407"/>
      <c r="I43" s="407"/>
      <c r="J43" s="407"/>
      <c r="K43" s="407"/>
      <c r="L43" s="407"/>
    </row>
    <row r="44" spans="3:12">
      <c r="C44" s="407"/>
      <c r="D44" s="407"/>
      <c r="E44" s="407"/>
      <c r="F44" s="407"/>
      <c r="G44" s="407"/>
      <c r="H44" s="407"/>
      <c r="I44" s="407"/>
      <c r="J44" s="407"/>
      <c r="K44" s="407"/>
      <c r="L44" s="407"/>
    </row>
    <row r="45" spans="3:12">
      <c r="C45" s="407"/>
      <c r="D45" s="407"/>
      <c r="E45" s="407"/>
      <c r="F45" s="407"/>
      <c r="G45" s="407"/>
      <c r="H45" s="407"/>
      <c r="I45" s="407"/>
      <c r="J45" s="407"/>
      <c r="K45" s="407"/>
      <c r="L45" s="407"/>
    </row>
    <row r="46" spans="3:12">
      <c r="C46" s="407"/>
      <c r="D46" s="407"/>
      <c r="E46" s="407"/>
      <c r="F46" s="407"/>
      <c r="G46" s="407"/>
      <c r="H46" s="407"/>
      <c r="I46" s="407"/>
      <c r="J46" s="407"/>
      <c r="K46" s="407"/>
      <c r="L46" s="407"/>
    </row>
    <row r="47" spans="3:12">
      <c r="C47" s="407"/>
      <c r="D47" s="407"/>
      <c r="E47" s="407"/>
      <c r="F47" s="407"/>
      <c r="G47" s="407"/>
      <c r="H47" s="407"/>
      <c r="I47" s="407"/>
      <c r="J47" s="407"/>
      <c r="K47" s="407"/>
      <c r="L47" s="407"/>
    </row>
    <row r="48" spans="3:12">
      <c r="C48" s="407"/>
      <c r="D48" s="407"/>
      <c r="E48" s="407"/>
      <c r="F48" s="407"/>
      <c r="G48" s="407"/>
      <c r="H48" s="407"/>
      <c r="I48" s="407"/>
      <c r="J48" s="407"/>
      <c r="K48" s="407"/>
      <c r="L48" s="407"/>
    </row>
    <row r="49" spans="3:12">
      <c r="C49" s="407"/>
      <c r="D49" s="407"/>
      <c r="E49" s="407"/>
      <c r="F49" s="407"/>
      <c r="G49" s="407"/>
      <c r="H49" s="407"/>
      <c r="I49" s="407"/>
      <c r="J49" s="407"/>
      <c r="K49" s="407"/>
      <c r="L49" s="407"/>
    </row>
    <row r="50" spans="3:12">
      <c r="C50" s="407"/>
      <c r="D50" s="407"/>
      <c r="E50" s="407"/>
      <c r="F50" s="407"/>
      <c r="G50" s="407"/>
      <c r="H50" s="407"/>
      <c r="I50" s="407"/>
      <c r="J50" s="407"/>
      <c r="K50" s="407"/>
      <c r="L50" s="407"/>
    </row>
    <row r="51" spans="3:12">
      <c r="C51" s="407"/>
      <c r="D51" s="407"/>
      <c r="E51" s="407"/>
      <c r="F51" s="407"/>
      <c r="G51" s="407"/>
      <c r="H51" s="407"/>
      <c r="I51" s="407"/>
      <c r="J51" s="407"/>
      <c r="K51" s="407"/>
      <c r="L51" s="407"/>
    </row>
    <row r="52" spans="3:12">
      <c r="C52" s="407"/>
      <c r="D52" s="407"/>
      <c r="E52" s="407"/>
      <c r="F52" s="407"/>
      <c r="G52" s="407"/>
      <c r="H52" s="407"/>
      <c r="I52" s="407"/>
      <c r="J52" s="407"/>
      <c r="K52" s="407"/>
      <c r="L52" s="407"/>
    </row>
    <row r="53" spans="3:12">
      <c r="C53" s="407"/>
      <c r="D53" s="407"/>
      <c r="E53" s="407"/>
      <c r="F53" s="407"/>
      <c r="G53" s="407"/>
      <c r="H53" s="407"/>
      <c r="I53" s="407"/>
      <c r="J53" s="407"/>
      <c r="K53" s="407"/>
      <c r="L53" s="407"/>
    </row>
    <row r="54" spans="3:12">
      <c r="C54" s="407"/>
      <c r="D54" s="407"/>
      <c r="E54" s="407"/>
      <c r="F54" s="407"/>
      <c r="G54" s="407"/>
      <c r="H54" s="407"/>
      <c r="I54" s="407"/>
      <c r="J54" s="407"/>
      <c r="K54" s="407"/>
      <c r="L54" s="407"/>
    </row>
    <row r="55" spans="3:12">
      <c r="C55" s="407"/>
      <c r="D55" s="407"/>
      <c r="E55" s="407"/>
      <c r="F55" s="407"/>
      <c r="G55" s="407"/>
      <c r="H55" s="407"/>
      <c r="I55" s="407"/>
      <c r="J55" s="407"/>
      <c r="K55" s="407"/>
      <c r="L55" s="407"/>
    </row>
    <row r="56" spans="3:12">
      <c r="C56" s="407"/>
      <c r="D56" s="407"/>
      <c r="E56" s="407"/>
      <c r="F56" s="407"/>
      <c r="G56" s="407"/>
      <c r="H56" s="407"/>
      <c r="I56" s="407"/>
      <c r="J56" s="407"/>
      <c r="K56" s="407"/>
      <c r="L56" s="407"/>
    </row>
    <row r="57" spans="3:12">
      <c r="C57" s="407"/>
      <c r="D57" s="407"/>
      <c r="E57" s="407"/>
      <c r="F57" s="407"/>
      <c r="G57" s="407"/>
      <c r="H57" s="407"/>
      <c r="I57" s="407"/>
      <c r="J57" s="407"/>
      <c r="K57" s="407"/>
      <c r="L57" s="407"/>
    </row>
    <row r="58" spans="3:12">
      <c r="C58" s="407"/>
      <c r="D58" s="407"/>
      <c r="E58" s="407"/>
      <c r="F58" s="407"/>
      <c r="G58" s="407"/>
      <c r="H58" s="407"/>
      <c r="I58" s="407"/>
      <c r="J58" s="407"/>
      <c r="K58" s="407"/>
      <c r="L58" s="407"/>
    </row>
    <row r="59" spans="3:12">
      <c r="C59" s="407"/>
      <c r="D59" s="407"/>
      <c r="E59" s="407"/>
      <c r="F59" s="407"/>
      <c r="G59" s="407"/>
      <c r="H59" s="407"/>
      <c r="I59" s="407"/>
      <c r="J59" s="407"/>
      <c r="K59" s="407"/>
      <c r="L59" s="407"/>
    </row>
    <row r="60" spans="3:12">
      <c r="C60" s="407"/>
      <c r="D60" s="407"/>
      <c r="E60" s="407"/>
      <c r="F60" s="407"/>
      <c r="G60" s="407"/>
      <c r="H60" s="407"/>
      <c r="I60" s="407"/>
      <c r="J60" s="407"/>
      <c r="K60" s="407"/>
      <c r="L60" s="407"/>
    </row>
    <row r="61" spans="3:12">
      <c r="C61" s="407"/>
      <c r="D61" s="407"/>
      <c r="E61" s="407"/>
      <c r="F61" s="407"/>
      <c r="G61" s="407"/>
      <c r="H61" s="407"/>
      <c r="I61" s="407"/>
      <c r="J61" s="407"/>
      <c r="K61" s="407"/>
      <c r="L61" s="407"/>
    </row>
    <row r="62" spans="3:12">
      <c r="C62" s="407"/>
      <c r="D62" s="407"/>
      <c r="E62" s="407"/>
      <c r="F62" s="407"/>
      <c r="G62" s="407"/>
      <c r="H62" s="407"/>
      <c r="I62" s="407"/>
      <c r="J62" s="407"/>
      <c r="K62" s="407"/>
      <c r="L62" s="407"/>
    </row>
    <row r="63" spans="3:12">
      <c r="C63" s="407"/>
      <c r="D63" s="407"/>
      <c r="E63" s="407"/>
      <c r="F63" s="407"/>
      <c r="G63" s="407"/>
      <c r="H63" s="407"/>
      <c r="I63" s="407"/>
      <c r="J63" s="407"/>
      <c r="K63" s="407"/>
      <c r="L63" s="407"/>
    </row>
    <row r="64" spans="3:12">
      <c r="C64" s="407"/>
      <c r="D64" s="407"/>
      <c r="E64" s="407"/>
      <c r="F64" s="407"/>
      <c r="G64" s="407"/>
      <c r="H64" s="407"/>
      <c r="I64" s="407"/>
      <c r="J64" s="407"/>
      <c r="K64" s="407"/>
      <c r="L64" s="407"/>
    </row>
    <row r="65" spans="3:12">
      <c r="C65" s="407"/>
      <c r="D65" s="407"/>
      <c r="E65" s="407"/>
      <c r="F65" s="407"/>
      <c r="G65" s="407"/>
      <c r="H65" s="407"/>
      <c r="I65" s="407"/>
      <c r="J65" s="407"/>
      <c r="K65" s="407"/>
      <c r="L65" s="407"/>
    </row>
    <row r="66" spans="3:12">
      <c r="C66" s="407"/>
      <c r="D66" s="407"/>
      <c r="E66" s="407"/>
      <c r="F66" s="407"/>
      <c r="G66" s="407"/>
      <c r="H66" s="407"/>
      <c r="I66" s="407"/>
      <c r="J66" s="407"/>
      <c r="K66" s="407"/>
      <c r="L66" s="407"/>
    </row>
    <row r="67" spans="3:12">
      <c r="C67" s="407"/>
      <c r="D67" s="407"/>
      <c r="E67" s="407"/>
      <c r="F67" s="407"/>
      <c r="G67" s="407"/>
      <c r="H67" s="407"/>
      <c r="I67" s="407"/>
      <c r="J67" s="407"/>
      <c r="K67" s="407"/>
      <c r="L67" s="407"/>
    </row>
    <row r="68" spans="3:12">
      <c r="C68" s="407"/>
      <c r="D68" s="407"/>
      <c r="E68" s="407"/>
      <c r="F68" s="407"/>
      <c r="G68" s="407"/>
      <c r="H68" s="407"/>
      <c r="I68" s="407"/>
      <c r="J68" s="407"/>
      <c r="K68" s="407"/>
      <c r="L68" s="407"/>
    </row>
    <row r="69" spans="3:12">
      <c r="C69" s="407"/>
      <c r="D69" s="407"/>
      <c r="E69" s="407"/>
      <c r="F69" s="407"/>
      <c r="G69" s="407"/>
      <c r="H69" s="407"/>
      <c r="I69" s="407"/>
      <c r="J69" s="407"/>
      <c r="K69" s="407"/>
      <c r="L69" s="407"/>
    </row>
    <row r="70" spans="3:12">
      <c r="C70" s="407"/>
      <c r="D70" s="407"/>
      <c r="E70" s="407"/>
      <c r="F70" s="407"/>
      <c r="G70" s="407"/>
      <c r="H70" s="407"/>
      <c r="I70" s="407"/>
      <c r="J70" s="407"/>
      <c r="K70" s="407"/>
      <c r="L70" s="407"/>
    </row>
    <row r="71" spans="3:12">
      <c r="C71" s="407"/>
      <c r="D71" s="407"/>
      <c r="E71" s="407"/>
      <c r="F71" s="407"/>
      <c r="G71" s="407"/>
      <c r="H71" s="407"/>
      <c r="I71" s="407"/>
      <c r="J71" s="407"/>
      <c r="K71" s="407"/>
      <c r="L71" s="407"/>
    </row>
    <row r="72" spans="3:12">
      <c r="C72" s="407"/>
      <c r="D72" s="407"/>
      <c r="E72" s="407"/>
      <c r="F72" s="407"/>
      <c r="G72" s="407"/>
      <c r="H72" s="407"/>
      <c r="I72" s="407"/>
      <c r="J72" s="407"/>
      <c r="K72" s="407"/>
      <c r="L72" s="407"/>
    </row>
    <row r="73" spans="3:12">
      <c r="C73" s="407"/>
      <c r="D73" s="407"/>
      <c r="E73" s="407"/>
      <c r="F73" s="407"/>
      <c r="G73" s="407"/>
      <c r="H73" s="407"/>
      <c r="I73" s="407"/>
      <c r="J73" s="407"/>
      <c r="K73" s="407"/>
      <c r="L73" s="407"/>
    </row>
    <row r="74" spans="3:12">
      <c r="C74" s="407"/>
      <c r="D74" s="407"/>
      <c r="E74" s="407"/>
      <c r="F74" s="407"/>
      <c r="G74" s="407"/>
      <c r="H74" s="407"/>
      <c r="I74" s="407"/>
      <c r="J74" s="407"/>
      <c r="K74" s="407"/>
      <c r="L74" s="407"/>
    </row>
    <row r="75" spans="3:12">
      <c r="C75" s="407"/>
      <c r="D75" s="407"/>
      <c r="E75" s="407"/>
      <c r="F75" s="407"/>
      <c r="G75" s="407"/>
      <c r="H75" s="407"/>
      <c r="I75" s="407"/>
      <c r="J75" s="407"/>
      <c r="K75" s="407"/>
      <c r="L75" s="407"/>
    </row>
    <row r="76" spans="3:12">
      <c r="C76" s="407"/>
      <c r="D76" s="407"/>
      <c r="E76" s="407"/>
      <c r="F76" s="407"/>
      <c r="G76" s="407"/>
      <c r="H76" s="407"/>
      <c r="I76" s="407"/>
      <c r="J76" s="407"/>
      <c r="K76" s="407"/>
      <c r="L76" s="407"/>
    </row>
    <row r="77" spans="3:12">
      <c r="C77" s="407"/>
      <c r="D77" s="407"/>
      <c r="E77" s="407"/>
      <c r="F77" s="407"/>
      <c r="G77" s="407"/>
      <c r="H77" s="407"/>
      <c r="I77" s="407"/>
      <c r="J77" s="407"/>
      <c r="K77" s="407"/>
      <c r="L77" s="407"/>
    </row>
    <row r="78" spans="3:12">
      <c r="C78" s="407"/>
      <c r="D78" s="407"/>
      <c r="E78" s="407"/>
      <c r="F78" s="407"/>
      <c r="G78" s="407"/>
      <c r="H78" s="407"/>
      <c r="I78" s="407"/>
      <c r="J78" s="407"/>
      <c r="K78" s="407"/>
      <c r="L78" s="407"/>
    </row>
    <row r="79" spans="3:12">
      <c r="C79" s="407"/>
      <c r="D79" s="407"/>
      <c r="E79" s="407"/>
      <c r="F79" s="407"/>
      <c r="G79" s="407"/>
      <c r="H79" s="407"/>
      <c r="I79" s="407"/>
      <c r="J79" s="407"/>
      <c r="K79" s="407"/>
      <c r="L79" s="407"/>
    </row>
    <row r="80" spans="3:12">
      <c r="C80" s="407"/>
      <c r="D80" s="407"/>
      <c r="E80" s="407"/>
      <c r="F80" s="407"/>
      <c r="G80" s="407"/>
      <c r="H80" s="407"/>
      <c r="I80" s="407"/>
      <c r="J80" s="407"/>
      <c r="K80" s="407"/>
      <c r="L80" s="407"/>
    </row>
    <row r="81" spans="3:12">
      <c r="C81" s="407"/>
      <c r="D81" s="407"/>
      <c r="E81" s="407"/>
      <c r="F81" s="407"/>
      <c r="G81" s="407"/>
      <c r="H81" s="407"/>
      <c r="I81" s="407"/>
      <c r="J81" s="407"/>
      <c r="K81" s="407"/>
      <c r="L81" s="407"/>
    </row>
    <row r="82" spans="3:12">
      <c r="C82" s="407"/>
      <c r="D82" s="407"/>
      <c r="E82" s="407"/>
      <c r="F82" s="407"/>
      <c r="G82" s="407"/>
      <c r="H82" s="407"/>
      <c r="I82" s="407"/>
      <c r="J82" s="407"/>
      <c r="K82" s="407"/>
      <c r="L82" s="407"/>
    </row>
    <row r="83" spans="3:12">
      <c r="C83" s="407"/>
      <c r="D83" s="407"/>
      <c r="E83" s="407"/>
      <c r="F83" s="407"/>
      <c r="G83" s="407"/>
      <c r="H83" s="407"/>
      <c r="I83" s="407"/>
      <c r="J83" s="407"/>
      <c r="K83" s="407"/>
      <c r="L83" s="407"/>
    </row>
    <row r="84" spans="3:12">
      <c r="C84" s="407"/>
      <c r="D84" s="407"/>
      <c r="E84" s="407"/>
      <c r="F84" s="407"/>
      <c r="G84" s="407"/>
      <c r="H84" s="407"/>
      <c r="I84" s="407"/>
      <c r="J84" s="407"/>
      <c r="K84" s="407"/>
      <c r="L84" s="407"/>
    </row>
    <row r="85" spans="3:12">
      <c r="C85" s="407"/>
      <c r="D85" s="407"/>
      <c r="E85" s="407"/>
      <c r="F85" s="407"/>
      <c r="G85" s="407"/>
      <c r="H85" s="407"/>
      <c r="I85" s="407"/>
      <c r="J85" s="407"/>
      <c r="K85" s="407"/>
      <c r="L85" s="407"/>
    </row>
    <row r="86" spans="3:12">
      <c r="C86" s="407"/>
      <c r="D86" s="407"/>
      <c r="E86" s="407"/>
      <c r="F86" s="407"/>
      <c r="G86" s="407"/>
      <c r="H86" s="407"/>
      <c r="I86" s="407"/>
      <c r="J86" s="407"/>
      <c r="K86" s="407"/>
      <c r="L86" s="407"/>
    </row>
    <row r="87" spans="3:12">
      <c r="C87" s="407"/>
      <c r="D87" s="407"/>
      <c r="E87" s="407"/>
      <c r="F87" s="407"/>
      <c r="G87" s="407"/>
      <c r="H87" s="407"/>
      <c r="I87" s="407"/>
      <c r="J87" s="407"/>
      <c r="K87" s="407"/>
      <c r="L87" s="407"/>
    </row>
    <row r="88" spans="3:12">
      <c r="C88" s="407"/>
      <c r="D88" s="407"/>
      <c r="E88" s="407"/>
      <c r="F88" s="407"/>
      <c r="G88" s="407"/>
      <c r="H88" s="407"/>
      <c r="I88" s="407"/>
      <c r="J88" s="407"/>
      <c r="K88" s="407"/>
      <c r="L88" s="407"/>
    </row>
    <row r="89" spans="3:12">
      <c r="C89" s="407"/>
      <c r="D89" s="407"/>
      <c r="E89" s="407"/>
      <c r="F89" s="407"/>
      <c r="G89" s="407"/>
      <c r="H89" s="407"/>
      <c r="I89" s="407"/>
      <c r="J89" s="407"/>
      <c r="K89" s="407"/>
      <c r="L89" s="407"/>
    </row>
    <row r="90" spans="3:12">
      <c r="C90" s="407"/>
      <c r="D90" s="407"/>
      <c r="E90" s="407"/>
      <c r="F90" s="407"/>
      <c r="G90" s="407"/>
      <c r="H90" s="407"/>
      <c r="I90" s="407"/>
      <c r="J90" s="407"/>
      <c r="K90" s="407"/>
      <c r="L90" s="407"/>
    </row>
    <row r="91" spans="3:12">
      <c r="C91" s="407"/>
      <c r="D91" s="407"/>
      <c r="E91" s="407"/>
      <c r="F91" s="407"/>
      <c r="G91" s="407"/>
      <c r="H91" s="407"/>
      <c r="I91" s="407"/>
      <c r="J91" s="407"/>
      <c r="K91" s="407"/>
      <c r="L91" s="407"/>
    </row>
    <row r="92" spans="3:12">
      <c r="C92" s="407"/>
      <c r="D92" s="407"/>
      <c r="E92" s="407"/>
      <c r="F92" s="407"/>
      <c r="G92" s="407"/>
      <c r="H92" s="407"/>
      <c r="I92" s="407"/>
      <c r="J92" s="407"/>
      <c r="K92" s="407"/>
      <c r="L92" s="407"/>
    </row>
    <row r="93" spans="3:12">
      <c r="C93" s="407"/>
      <c r="D93" s="407"/>
      <c r="E93" s="407"/>
      <c r="F93" s="407"/>
      <c r="G93" s="407"/>
      <c r="H93" s="407"/>
      <c r="I93" s="407"/>
      <c r="J93" s="407"/>
      <c r="K93" s="407"/>
      <c r="L93" s="407"/>
    </row>
    <row r="94" spans="3:12">
      <c r="C94" s="407"/>
      <c r="D94" s="407"/>
      <c r="E94" s="407"/>
      <c r="F94" s="407"/>
      <c r="G94" s="407"/>
      <c r="H94" s="407"/>
      <c r="I94" s="407"/>
      <c r="J94" s="407"/>
      <c r="K94" s="407"/>
      <c r="L94" s="407"/>
    </row>
    <row r="95" spans="3:12">
      <c r="C95" s="407"/>
      <c r="D95" s="407"/>
      <c r="E95" s="407"/>
      <c r="F95" s="407"/>
      <c r="G95" s="407"/>
      <c r="H95" s="407"/>
      <c r="I95" s="407"/>
      <c r="J95" s="407"/>
      <c r="K95" s="407"/>
      <c r="L95" s="407"/>
    </row>
    <row r="96" spans="3:12">
      <c r="C96" s="407"/>
      <c r="D96" s="407"/>
      <c r="E96" s="407"/>
      <c r="F96" s="407"/>
      <c r="G96" s="407"/>
      <c r="H96" s="407"/>
      <c r="I96" s="407"/>
      <c r="J96" s="407"/>
      <c r="K96" s="407"/>
      <c r="L96" s="407"/>
    </row>
    <row r="97" spans="3:12">
      <c r="C97" s="407"/>
      <c r="D97" s="407"/>
      <c r="E97" s="407"/>
      <c r="F97" s="407"/>
      <c r="G97" s="407"/>
      <c r="H97" s="407"/>
      <c r="I97" s="407"/>
      <c r="J97" s="407"/>
      <c r="K97" s="407"/>
      <c r="L97" s="407"/>
    </row>
    <row r="98" spans="3:12">
      <c r="C98" s="407"/>
      <c r="D98" s="407"/>
      <c r="E98" s="407"/>
      <c r="F98" s="407"/>
      <c r="G98" s="407"/>
      <c r="H98" s="407"/>
      <c r="I98" s="407"/>
      <c r="J98" s="407"/>
      <c r="K98" s="407"/>
      <c r="L98" s="407"/>
    </row>
    <row r="99" spans="3:12">
      <c r="C99" s="407"/>
      <c r="D99" s="407"/>
      <c r="E99" s="407"/>
      <c r="F99" s="407"/>
      <c r="G99" s="407"/>
      <c r="H99" s="407"/>
      <c r="I99" s="407"/>
      <c r="J99" s="407"/>
      <c r="K99" s="407"/>
      <c r="L99" s="407"/>
    </row>
    <row r="100" spans="3:12">
      <c r="C100" s="407"/>
      <c r="D100" s="407"/>
      <c r="E100" s="407"/>
      <c r="F100" s="407"/>
      <c r="G100" s="407"/>
      <c r="H100" s="407"/>
      <c r="I100" s="407"/>
      <c r="J100" s="407"/>
      <c r="K100" s="407"/>
      <c r="L100" s="407"/>
    </row>
    <row r="101" spans="3:12">
      <c r="C101" s="407"/>
      <c r="D101" s="407"/>
      <c r="E101" s="407"/>
      <c r="F101" s="407"/>
      <c r="G101" s="407"/>
      <c r="H101" s="407"/>
      <c r="I101" s="407"/>
      <c r="J101" s="407"/>
      <c r="K101" s="407"/>
      <c r="L101" s="407"/>
    </row>
    <row r="102" spans="3:12">
      <c r="C102" s="407"/>
      <c r="D102" s="407"/>
      <c r="E102" s="407"/>
      <c r="F102" s="407"/>
      <c r="G102" s="407"/>
      <c r="H102" s="407"/>
      <c r="I102" s="407"/>
      <c r="J102" s="407"/>
      <c r="K102" s="407"/>
      <c r="L102" s="407"/>
    </row>
    <row r="103" spans="3:12">
      <c r="C103" s="407"/>
      <c r="D103" s="407"/>
      <c r="E103" s="407"/>
      <c r="F103" s="407"/>
      <c r="G103" s="407"/>
      <c r="H103" s="407"/>
      <c r="I103" s="407"/>
      <c r="J103" s="407"/>
      <c r="K103" s="407"/>
      <c r="L103" s="407"/>
    </row>
    <row r="104" spans="3:12">
      <c r="C104" s="407"/>
      <c r="D104" s="407"/>
      <c r="E104" s="407"/>
      <c r="F104" s="407"/>
      <c r="G104" s="407"/>
      <c r="H104" s="407"/>
      <c r="I104" s="407"/>
      <c r="J104" s="407"/>
      <c r="K104" s="407"/>
      <c r="L104" s="407"/>
    </row>
    <row r="105" spans="3:12">
      <c r="C105" s="407"/>
      <c r="D105" s="407"/>
      <c r="E105" s="407"/>
      <c r="F105" s="407"/>
      <c r="G105" s="407"/>
      <c r="H105" s="407"/>
      <c r="I105" s="407"/>
      <c r="J105" s="407"/>
      <c r="K105" s="407"/>
      <c r="L105" s="407"/>
    </row>
    <row r="106" spans="3:12">
      <c r="C106" s="407"/>
      <c r="D106" s="407"/>
      <c r="E106" s="407"/>
      <c r="F106" s="407"/>
      <c r="G106" s="407"/>
      <c r="H106" s="407"/>
      <c r="I106" s="407"/>
      <c r="J106" s="407"/>
      <c r="K106" s="407"/>
      <c r="L106" s="407"/>
    </row>
    <row r="107" spans="3:12">
      <c r="C107" s="407"/>
      <c r="D107" s="407"/>
      <c r="E107" s="407"/>
      <c r="F107" s="407"/>
      <c r="G107" s="407"/>
      <c r="H107" s="407"/>
      <c r="I107" s="407"/>
      <c r="J107" s="407"/>
      <c r="K107" s="407"/>
      <c r="L107" s="407"/>
    </row>
    <row r="108" spans="3:12">
      <c r="C108" s="407"/>
      <c r="D108" s="407"/>
      <c r="E108" s="407"/>
      <c r="F108" s="407"/>
      <c r="G108" s="407"/>
      <c r="H108" s="407"/>
      <c r="I108" s="407"/>
      <c r="J108" s="407"/>
      <c r="K108" s="407"/>
      <c r="L108" s="407"/>
    </row>
    <row r="109" spans="3:12">
      <c r="C109" s="407"/>
      <c r="D109" s="407"/>
      <c r="E109" s="407"/>
      <c r="F109" s="407"/>
      <c r="G109" s="407"/>
      <c r="H109" s="407"/>
      <c r="I109" s="407"/>
      <c r="J109" s="407"/>
      <c r="K109" s="407"/>
      <c r="L109" s="407"/>
    </row>
    <row r="110" spans="3:12">
      <c r="C110" s="407"/>
      <c r="D110" s="407"/>
      <c r="E110" s="407"/>
      <c r="F110" s="407"/>
      <c r="G110" s="407"/>
      <c r="H110" s="407"/>
      <c r="I110" s="407"/>
      <c r="J110" s="407"/>
      <c r="K110" s="407"/>
      <c r="L110" s="407"/>
    </row>
    <row r="111" spans="3:12">
      <c r="C111" s="407"/>
      <c r="D111" s="407"/>
      <c r="E111" s="407"/>
      <c r="F111" s="407"/>
      <c r="G111" s="407"/>
      <c r="H111" s="407"/>
      <c r="I111" s="407"/>
      <c r="J111" s="407"/>
      <c r="K111" s="407"/>
      <c r="L111" s="407"/>
    </row>
    <row r="112" spans="3:12">
      <c r="C112" s="407"/>
      <c r="D112" s="407"/>
      <c r="E112" s="407"/>
      <c r="F112" s="407"/>
      <c r="G112" s="407"/>
      <c r="H112" s="407"/>
      <c r="I112" s="407"/>
      <c r="J112" s="407"/>
      <c r="K112" s="407"/>
      <c r="L112" s="407"/>
    </row>
    <row r="113" spans="3:12">
      <c r="C113" s="407"/>
      <c r="D113" s="407"/>
      <c r="E113" s="407"/>
      <c r="F113" s="407"/>
      <c r="G113" s="407"/>
      <c r="H113" s="407"/>
      <c r="I113" s="407"/>
      <c r="J113" s="407"/>
      <c r="K113" s="407"/>
      <c r="L113" s="407"/>
    </row>
    <row r="114" spans="3:12">
      <c r="C114" s="407"/>
      <c r="D114" s="407"/>
      <c r="E114" s="407"/>
      <c r="F114" s="407"/>
      <c r="G114" s="407"/>
      <c r="H114" s="407"/>
      <c r="I114" s="407"/>
      <c r="J114" s="407"/>
      <c r="K114" s="407"/>
      <c r="L114" s="407"/>
    </row>
    <row r="115" spans="3:12">
      <c r="C115" s="407"/>
      <c r="D115" s="407"/>
      <c r="E115" s="407"/>
      <c r="F115" s="407"/>
      <c r="G115" s="407"/>
      <c r="H115" s="407"/>
      <c r="I115" s="407"/>
      <c r="J115" s="407"/>
      <c r="K115" s="407"/>
      <c r="L115" s="407"/>
    </row>
    <row r="116" spans="3:12">
      <c r="C116" s="407"/>
      <c r="D116" s="407"/>
      <c r="E116" s="407"/>
      <c r="F116" s="407"/>
      <c r="G116" s="407"/>
      <c r="H116" s="407"/>
      <c r="I116" s="407"/>
      <c r="J116" s="407"/>
      <c r="K116" s="407"/>
      <c r="L116" s="407"/>
    </row>
    <row r="117" spans="3:12">
      <c r="C117" s="407"/>
      <c r="D117" s="407"/>
      <c r="E117" s="407"/>
      <c r="F117" s="407"/>
      <c r="G117" s="407"/>
      <c r="H117" s="407"/>
      <c r="I117" s="407"/>
      <c r="J117" s="407"/>
      <c r="K117" s="407"/>
      <c r="L117" s="407"/>
    </row>
    <row r="118" spans="3:12">
      <c r="C118" s="407"/>
      <c r="D118" s="407"/>
      <c r="E118" s="407"/>
      <c r="F118" s="407"/>
      <c r="G118" s="407"/>
      <c r="H118" s="407"/>
      <c r="I118" s="407"/>
      <c r="J118" s="407"/>
      <c r="K118" s="407"/>
      <c r="L118" s="407"/>
    </row>
    <row r="119" spans="3:12">
      <c r="C119" s="407"/>
      <c r="D119" s="407"/>
      <c r="E119" s="407"/>
      <c r="F119" s="407"/>
      <c r="G119" s="407"/>
      <c r="H119" s="407"/>
      <c r="I119" s="407"/>
      <c r="J119" s="407"/>
      <c r="K119" s="407"/>
      <c r="L119" s="407"/>
    </row>
    <row r="120" spans="3:12">
      <c r="C120" s="407"/>
      <c r="D120" s="407"/>
      <c r="E120" s="407"/>
      <c r="F120" s="407"/>
      <c r="G120" s="407"/>
      <c r="H120" s="407"/>
      <c r="I120" s="407"/>
      <c r="J120" s="407"/>
      <c r="K120" s="407"/>
      <c r="L120" s="407"/>
    </row>
    <row r="121" spans="3:12">
      <c r="C121" s="407"/>
      <c r="D121" s="407"/>
      <c r="E121" s="407"/>
      <c r="F121" s="407"/>
      <c r="G121" s="407"/>
      <c r="H121" s="407"/>
      <c r="I121" s="407"/>
      <c r="J121" s="407"/>
      <c r="K121" s="407"/>
      <c r="L121" s="407"/>
    </row>
    <row r="122" spans="3:12">
      <c r="C122" s="407"/>
      <c r="D122" s="407"/>
      <c r="E122" s="407"/>
      <c r="F122" s="407"/>
      <c r="G122" s="407"/>
      <c r="H122" s="407"/>
      <c r="I122" s="407"/>
      <c r="J122" s="407"/>
      <c r="K122" s="407"/>
      <c r="L122" s="407"/>
    </row>
    <row r="123" spans="3:12">
      <c r="C123" s="407"/>
      <c r="D123" s="407"/>
      <c r="E123" s="407"/>
      <c r="F123" s="407"/>
      <c r="G123" s="407"/>
      <c r="H123" s="407"/>
      <c r="I123" s="407"/>
      <c r="J123" s="407"/>
      <c r="K123" s="407"/>
      <c r="L123" s="407"/>
    </row>
    <row r="124" spans="3:12">
      <c r="C124" s="407"/>
      <c r="D124" s="407"/>
      <c r="E124" s="407"/>
      <c r="F124" s="407"/>
      <c r="G124" s="407"/>
      <c r="H124" s="407"/>
      <c r="I124" s="407"/>
      <c r="J124" s="407"/>
      <c r="K124" s="407"/>
      <c r="L124" s="407"/>
    </row>
    <row r="125" spans="3:12">
      <c r="C125" s="407"/>
      <c r="D125" s="407"/>
      <c r="E125" s="407"/>
      <c r="F125" s="407"/>
      <c r="G125" s="407"/>
      <c r="H125" s="407"/>
      <c r="I125" s="407"/>
      <c r="J125" s="407"/>
      <c r="K125" s="407"/>
      <c r="L125" s="407"/>
    </row>
    <row r="126" spans="3:12">
      <c r="C126" s="407"/>
      <c r="D126" s="407"/>
      <c r="E126" s="407"/>
      <c r="F126" s="407"/>
      <c r="G126" s="407"/>
      <c r="H126" s="407"/>
      <c r="I126" s="407"/>
      <c r="J126" s="407"/>
      <c r="K126" s="407"/>
      <c r="L126" s="407"/>
    </row>
    <row r="127" spans="3:12">
      <c r="C127" s="407"/>
      <c r="D127" s="407"/>
      <c r="E127" s="407"/>
      <c r="F127" s="407"/>
      <c r="G127" s="407"/>
      <c r="H127" s="407"/>
      <c r="I127" s="407"/>
      <c r="J127" s="407"/>
      <c r="K127" s="407"/>
      <c r="L127" s="407"/>
    </row>
    <row r="128" spans="3:12">
      <c r="C128" s="407"/>
      <c r="D128" s="407"/>
      <c r="E128" s="407"/>
      <c r="F128" s="407"/>
      <c r="G128" s="407"/>
      <c r="H128" s="407"/>
      <c r="I128" s="407"/>
      <c r="J128" s="407"/>
      <c r="K128" s="407"/>
      <c r="L128" s="407"/>
    </row>
    <row r="129" spans="3:12">
      <c r="C129" s="407"/>
      <c r="D129" s="407"/>
      <c r="E129" s="407"/>
      <c r="F129" s="407"/>
      <c r="G129" s="407"/>
      <c r="H129" s="407"/>
      <c r="I129" s="407"/>
      <c r="J129" s="407"/>
      <c r="K129" s="407"/>
      <c r="L129" s="407"/>
    </row>
    <row r="130" spans="3:12">
      <c r="C130" s="407"/>
      <c r="D130" s="407"/>
      <c r="E130" s="407"/>
      <c r="F130" s="407"/>
      <c r="G130" s="407"/>
      <c r="H130" s="407"/>
      <c r="I130" s="407"/>
      <c r="J130" s="407"/>
      <c r="K130" s="407"/>
      <c r="L130" s="407"/>
    </row>
    <row r="131" spans="3:12">
      <c r="C131" s="407"/>
      <c r="D131" s="407"/>
      <c r="E131" s="407"/>
      <c r="F131" s="407"/>
      <c r="G131" s="407"/>
      <c r="H131" s="407"/>
      <c r="I131" s="407"/>
      <c r="J131" s="407"/>
      <c r="K131" s="407"/>
      <c r="L131" s="407"/>
    </row>
    <row r="132" spans="3:12">
      <c r="C132" s="407"/>
      <c r="D132" s="407"/>
      <c r="E132" s="407"/>
      <c r="F132" s="407"/>
      <c r="G132" s="407"/>
      <c r="H132" s="407"/>
      <c r="I132" s="407"/>
      <c r="J132" s="407"/>
      <c r="K132" s="407"/>
      <c r="L132" s="407"/>
    </row>
    <row r="133" spans="3:12">
      <c r="C133" s="407"/>
      <c r="D133" s="407"/>
      <c r="E133" s="407"/>
      <c r="F133" s="407"/>
      <c r="G133" s="407"/>
      <c r="H133" s="407"/>
      <c r="I133" s="407"/>
      <c r="J133" s="407"/>
      <c r="K133" s="407"/>
      <c r="L133" s="407"/>
    </row>
    <row r="134" spans="3:12">
      <c r="C134" s="407"/>
      <c r="D134" s="407"/>
      <c r="E134" s="407"/>
      <c r="F134" s="407"/>
      <c r="G134" s="407"/>
      <c r="H134" s="407"/>
      <c r="I134" s="407"/>
      <c r="J134" s="407"/>
      <c r="K134" s="407"/>
      <c r="L134" s="407"/>
    </row>
    <row r="135" spans="3:12">
      <c r="C135" s="407"/>
      <c r="D135" s="407"/>
      <c r="E135" s="407"/>
      <c r="F135" s="407"/>
      <c r="G135" s="407"/>
      <c r="H135" s="407"/>
      <c r="I135" s="407"/>
      <c r="J135" s="407"/>
      <c r="K135" s="407"/>
      <c r="L135" s="407"/>
    </row>
    <row r="136" spans="3:12">
      <c r="C136" s="407"/>
      <c r="D136" s="407"/>
      <c r="E136" s="407"/>
      <c r="F136" s="407"/>
      <c r="G136" s="407"/>
      <c r="H136" s="407"/>
      <c r="I136" s="407"/>
      <c r="J136" s="407"/>
      <c r="K136" s="407"/>
      <c r="L136" s="407"/>
    </row>
    <row r="137" spans="3:12">
      <c r="C137" s="407"/>
      <c r="D137" s="407"/>
      <c r="E137" s="407"/>
      <c r="F137" s="407"/>
      <c r="G137" s="407"/>
      <c r="H137" s="407"/>
      <c r="I137" s="407"/>
      <c r="J137" s="407"/>
      <c r="K137" s="407"/>
      <c r="L137" s="407"/>
    </row>
    <row r="138" spans="3:12">
      <c r="C138" s="407"/>
      <c r="D138" s="407"/>
      <c r="E138" s="407"/>
      <c r="F138" s="407"/>
      <c r="G138" s="407"/>
      <c r="H138" s="407"/>
      <c r="I138" s="407"/>
      <c r="J138" s="407"/>
      <c r="K138" s="407"/>
      <c r="L138" s="407"/>
    </row>
    <row r="139" spans="3:12">
      <c r="C139" s="407"/>
      <c r="D139" s="407"/>
      <c r="E139" s="407"/>
      <c r="F139" s="407"/>
      <c r="G139" s="407"/>
      <c r="H139" s="407"/>
      <c r="I139" s="407"/>
      <c r="J139" s="407"/>
      <c r="K139" s="407"/>
      <c r="L139" s="407"/>
    </row>
    <row r="140" spans="3:12">
      <c r="C140" s="407"/>
      <c r="D140" s="407"/>
      <c r="E140" s="407"/>
      <c r="F140" s="407"/>
      <c r="G140" s="407"/>
      <c r="H140" s="407"/>
      <c r="I140" s="407"/>
      <c r="J140" s="407"/>
      <c r="K140" s="407"/>
      <c r="L140" s="407"/>
    </row>
    <row r="141" spans="3:12">
      <c r="C141" s="407"/>
      <c r="D141" s="407"/>
      <c r="E141" s="407"/>
      <c r="F141" s="407"/>
      <c r="G141" s="407"/>
      <c r="H141" s="407"/>
      <c r="I141" s="407"/>
      <c r="J141" s="407"/>
      <c r="K141" s="407"/>
      <c r="L141" s="407"/>
    </row>
    <row r="142" spans="3:12">
      <c r="C142" s="407"/>
      <c r="D142" s="407"/>
      <c r="E142" s="407"/>
      <c r="F142" s="407"/>
      <c r="G142" s="407"/>
      <c r="H142" s="407"/>
      <c r="I142" s="407"/>
      <c r="J142" s="407"/>
      <c r="K142" s="407"/>
      <c r="L142" s="407"/>
    </row>
    <row r="143" spans="3:12">
      <c r="C143" s="407"/>
      <c r="D143" s="407"/>
      <c r="E143" s="407"/>
      <c r="F143" s="407"/>
      <c r="G143" s="407"/>
      <c r="H143" s="407"/>
      <c r="I143" s="407"/>
      <c r="J143" s="407"/>
      <c r="K143" s="407"/>
      <c r="L143" s="407"/>
    </row>
    <row r="144" spans="3:12">
      <c r="C144" s="407"/>
      <c r="D144" s="407"/>
      <c r="E144" s="407"/>
      <c r="F144" s="407"/>
      <c r="G144" s="407"/>
      <c r="H144" s="407"/>
      <c r="I144" s="407"/>
      <c r="J144" s="407"/>
      <c r="K144" s="407"/>
      <c r="L144" s="407"/>
    </row>
    <row r="145" spans="3:12">
      <c r="C145" s="407"/>
      <c r="D145" s="407"/>
      <c r="E145" s="407"/>
      <c r="F145" s="407"/>
      <c r="G145" s="407"/>
      <c r="H145" s="407"/>
      <c r="I145" s="407"/>
      <c r="J145" s="407"/>
      <c r="K145" s="407"/>
      <c r="L145" s="407"/>
    </row>
    <row r="146" spans="3:12">
      <c r="C146" s="407"/>
      <c r="D146" s="407"/>
      <c r="E146" s="407"/>
      <c r="F146" s="407"/>
      <c r="G146" s="407"/>
      <c r="H146" s="407"/>
      <c r="I146" s="407"/>
      <c r="J146" s="407"/>
      <c r="K146" s="407"/>
      <c r="L146" s="407"/>
    </row>
    <row r="147" spans="3:12">
      <c r="C147" s="407"/>
      <c r="D147" s="407"/>
      <c r="E147" s="407"/>
      <c r="F147" s="407"/>
      <c r="G147" s="407"/>
      <c r="H147" s="407"/>
      <c r="I147" s="407"/>
      <c r="J147" s="407"/>
      <c r="K147" s="407"/>
      <c r="L147" s="407"/>
    </row>
    <row r="148" spans="3:12">
      <c r="C148" s="407"/>
      <c r="D148" s="407"/>
      <c r="E148" s="407"/>
      <c r="F148" s="407"/>
      <c r="G148" s="407"/>
      <c r="H148" s="407"/>
      <c r="I148" s="407"/>
      <c r="J148" s="407"/>
      <c r="K148" s="407"/>
      <c r="L148" s="407"/>
    </row>
    <row r="149" spans="3:12">
      <c r="C149" s="407"/>
      <c r="D149" s="407"/>
      <c r="E149" s="407"/>
      <c r="F149" s="407"/>
      <c r="G149" s="407"/>
      <c r="H149" s="407"/>
      <c r="I149" s="407"/>
      <c r="J149" s="407"/>
      <c r="K149" s="407"/>
      <c r="L149" s="407"/>
    </row>
    <row r="150" spans="3:12">
      <c r="C150" s="407"/>
      <c r="D150" s="407"/>
      <c r="E150" s="407"/>
      <c r="F150" s="407"/>
      <c r="G150" s="407"/>
      <c r="H150" s="407"/>
      <c r="I150" s="407"/>
      <c r="J150" s="407"/>
      <c r="K150" s="407"/>
      <c r="L150" s="407"/>
    </row>
    <row r="151" spans="3:12">
      <c r="C151" s="407"/>
      <c r="D151" s="407"/>
      <c r="E151" s="407"/>
      <c r="F151" s="407"/>
      <c r="G151" s="407"/>
      <c r="H151" s="407"/>
      <c r="I151" s="407"/>
      <c r="J151" s="407"/>
      <c r="K151" s="407"/>
      <c r="L151" s="407"/>
    </row>
    <row r="152" spans="3:12">
      <c r="C152" s="407"/>
      <c r="D152" s="407"/>
      <c r="E152" s="407"/>
      <c r="F152" s="407"/>
      <c r="G152" s="407"/>
      <c r="H152" s="407"/>
      <c r="I152" s="407"/>
      <c r="J152" s="407"/>
      <c r="K152" s="407"/>
      <c r="L152" s="407"/>
    </row>
    <row r="153" spans="3:12">
      <c r="C153" s="407"/>
      <c r="D153" s="407"/>
      <c r="E153" s="407"/>
      <c r="F153" s="407"/>
      <c r="G153" s="407"/>
      <c r="H153" s="407"/>
      <c r="I153" s="407"/>
      <c r="J153" s="407"/>
      <c r="K153" s="407"/>
      <c r="L153" s="407"/>
    </row>
    <row r="154" spans="3:12">
      <c r="C154" s="407"/>
      <c r="D154" s="407"/>
      <c r="E154" s="407"/>
      <c r="F154" s="407"/>
      <c r="G154" s="407"/>
      <c r="H154" s="407"/>
      <c r="I154" s="407"/>
      <c r="J154" s="407"/>
      <c r="K154" s="407"/>
      <c r="L154" s="407"/>
    </row>
    <row r="155" spans="3:12">
      <c r="C155" s="407"/>
      <c r="D155" s="407"/>
      <c r="E155" s="407"/>
      <c r="F155" s="407"/>
      <c r="G155" s="407"/>
      <c r="H155" s="407"/>
      <c r="I155" s="407"/>
      <c r="J155" s="407"/>
      <c r="K155" s="407"/>
      <c r="L155" s="407"/>
    </row>
    <row r="156" spans="3:12">
      <c r="C156" s="407"/>
      <c r="D156" s="407"/>
      <c r="E156" s="407"/>
      <c r="F156" s="407"/>
      <c r="G156" s="407"/>
      <c r="H156" s="407"/>
      <c r="I156" s="407"/>
      <c r="J156" s="407"/>
      <c r="K156" s="407"/>
      <c r="L156" s="407"/>
    </row>
    <row r="157" spans="3:12">
      <c r="C157" s="407"/>
      <c r="D157" s="407"/>
      <c r="E157" s="407"/>
      <c r="F157" s="407"/>
      <c r="G157" s="407"/>
      <c r="H157" s="407"/>
      <c r="I157" s="407"/>
      <c r="J157" s="407"/>
      <c r="K157" s="407"/>
      <c r="L157" s="407"/>
    </row>
    <row r="158" spans="3:12">
      <c r="C158" s="407"/>
      <c r="D158" s="407"/>
      <c r="E158" s="407"/>
      <c r="F158" s="407"/>
      <c r="G158" s="407"/>
      <c r="H158" s="407"/>
      <c r="I158" s="407"/>
      <c r="J158" s="407"/>
      <c r="K158" s="407"/>
      <c r="L158" s="407"/>
    </row>
    <row r="159" spans="3:12">
      <c r="C159" s="407"/>
      <c r="D159" s="407"/>
      <c r="E159" s="407"/>
      <c r="F159" s="407"/>
      <c r="G159" s="407"/>
      <c r="H159" s="407"/>
      <c r="I159" s="407"/>
      <c r="J159" s="407"/>
      <c r="K159" s="407"/>
      <c r="L159" s="407"/>
    </row>
    <row r="160" spans="3:12">
      <c r="C160" s="407"/>
      <c r="D160" s="407"/>
      <c r="E160" s="407"/>
      <c r="F160" s="407"/>
      <c r="G160" s="407"/>
      <c r="H160" s="407"/>
      <c r="I160" s="407"/>
      <c r="J160" s="407"/>
      <c r="K160" s="407"/>
      <c r="L160" s="407"/>
    </row>
    <row r="161" spans="3:12">
      <c r="C161" s="407"/>
      <c r="D161" s="407"/>
      <c r="E161" s="407"/>
      <c r="F161" s="407"/>
      <c r="G161" s="407"/>
      <c r="H161" s="407"/>
      <c r="I161" s="407"/>
      <c r="J161" s="407"/>
      <c r="K161" s="407"/>
      <c r="L161" s="407"/>
    </row>
    <row r="162" spans="3:12">
      <c r="C162" s="407"/>
      <c r="D162" s="407"/>
      <c r="E162" s="407"/>
      <c r="F162" s="407"/>
      <c r="G162" s="407"/>
      <c r="H162" s="407"/>
      <c r="I162" s="407"/>
      <c r="J162" s="407"/>
      <c r="K162" s="407"/>
      <c r="L162" s="407"/>
    </row>
    <row r="163" spans="3:12">
      <c r="C163" s="407"/>
      <c r="D163" s="407"/>
      <c r="E163" s="407"/>
      <c r="F163" s="407"/>
      <c r="G163" s="407"/>
      <c r="H163" s="407"/>
      <c r="I163" s="407"/>
      <c r="J163" s="407"/>
      <c r="K163" s="407"/>
      <c r="L163" s="407"/>
    </row>
    <row r="164" spans="3:12">
      <c r="C164" s="407"/>
      <c r="D164" s="407"/>
      <c r="E164" s="407"/>
      <c r="F164" s="407"/>
      <c r="G164" s="407"/>
      <c r="H164" s="407"/>
      <c r="I164" s="407"/>
      <c r="J164" s="407"/>
      <c r="K164" s="407"/>
      <c r="L164" s="407"/>
    </row>
    <row r="165" spans="3:12">
      <c r="C165" s="407"/>
      <c r="D165" s="407"/>
      <c r="E165" s="407"/>
      <c r="F165" s="407"/>
      <c r="G165" s="407"/>
      <c r="H165" s="407"/>
      <c r="I165" s="407"/>
      <c r="J165" s="407"/>
      <c r="K165" s="407"/>
      <c r="L165" s="407"/>
    </row>
    <row r="166" spans="3:12">
      <c r="C166" s="407"/>
      <c r="D166" s="407"/>
      <c r="E166" s="407"/>
      <c r="F166" s="407"/>
      <c r="G166" s="407"/>
      <c r="H166" s="407"/>
      <c r="I166" s="407"/>
      <c r="J166" s="407"/>
      <c r="K166" s="407"/>
      <c r="L166" s="407"/>
    </row>
    <row r="167" spans="3:12">
      <c r="C167" s="407"/>
      <c r="D167" s="407"/>
      <c r="E167" s="407"/>
      <c r="F167" s="407"/>
      <c r="G167" s="407"/>
      <c r="H167" s="407"/>
      <c r="I167" s="407"/>
      <c r="J167" s="407"/>
      <c r="K167" s="407"/>
      <c r="L167" s="407"/>
    </row>
    <row r="168" spans="3:12">
      <c r="C168" s="407"/>
      <c r="D168" s="407"/>
      <c r="E168" s="407"/>
      <c r="F168" s="407"/>
      <c r="G168" s="407"/>
      <c r="H168" s="407"/>
      <c r="I168" s="407"/>
      <c r="J168" s="407"/>
      <c r="K168" s="407"/>
      <c r="L168" s="407"/>
    </row>
    <row r="169" spans="3:12">
      <c r="C169" s="407"/>
      <c r="D169" s="407"/>
      <c r="E169" s="407"/>
      <c r="F169" s="407"/>
      <c r="G169" s="407"/>
      <c r="H169" s="407"/>
      <c r="I169" s="407"/>
      <c r="J169" s="407"/>
      <c r="K169" s="407"/>
      <c r="L169" s="407"/>
    </row>
    <row r="170" spans="3:12">
      <c r="C170" s="407"/>
      <c r="D170" s="407"/>
      <c r="E170" s="407"/>
      <c r="F170" s="407"/>
      <c r="G170" s="407"/>
      <c r="H170" s="407"/>
      <c r="I170" s="407"/>
      <c r="J170" s="407"/>
      <c r="K170" s="407"/>
      <c r="L170" s="407"/>
    </row>
    <row r="171" spans="3:12">
      <c r="C171" s="407"/>
      <c r="D171" s="407"/>
      <c r="E171" s="407"/>
      <c r="F171" s="407"/>
      <c r="G171" s="407"/>
      <c r="H171" s="407"/>
      <c r="I171" s="407"/>
      <c r="J171" s="407"/>
      <c r="K171" s="407"/>
      <c r="L171" s="407"/>
    </row>
    <row r="172" spans="3:12">
      <c r="C172" s="407"/>
      <c r="D172" s="407"/>
      <c r="E172" s="407"/>
      <c r="F172" s="407"/>
      <c r="G172" s="407"/>
      <c r="H172" s="407"/>
      <c r="I172" s="407"/>
      <c r="J172" s="407"/>
      <c r="K172" s="407"/>
      <c r="L172" s="407"/>
    </row>
    <row r="173" spans="3:12">
      <c r="C173" s="407"/>
      <c r="D173" s="407"/>
      <c r="E173" s="407"/>
      <c r="F173" s="407"/>
      <c r="G173" s="407"/>
      <c r="H173" s="407"/>
      <c r="I173" s="407"/>
      <c r="J173" s="407"/>
      <c r="K173" s="407"/>
      <c r="L173" s="407"/>
    </row>
    <row r="174" spans="3:12">
      <c r="C174" s="407"/>
      <c r="D174" s="407"/>
      <c r="E174" s="407"/>
      <c r="F174" s="407"/>
      <c r="G174" s="407"/>
      <c r="H174" s="407"/>
      <c r="I174" s="407"/>
      <c r="J174" s="407"/>
      <c r="K174" s="407"/>
      <c r="L174" s="407"/>
    </row>
    <row r="175" spans="3:12">
      <c r="C175" s="407"/>
      <c r="D175" s="407"/>
      <c r="E175" s="407"/>
      <c r="F175" s="407"/>
      <c r="G175" s="407"/>
      <c r="H175" s="407"/>
      <c r="I175" s="407"/>
      <c r="J175" s="407"/>
      <c r="K175" s="407"/>
      <c r="L175" s="407"/>
    </row>
    <row r="176" spans="3:12">
      <c r="C176" s="407"/>
      <c r="D176" s="407"/>
      <c r="E176" s="407"/>
      <c r="F176" s="407"/>
      <c r="G176" s="407"/>
      <c r="H176" s="407"/>
      <c r="I176" s="407"/>
      <c r="J176" s="407"/>
      <c r="K176" s="407"/>
      <c r="L176" s="407"/>
    </row>
    <row r="177" spans="3:12">
      <c r="C177" s="407"/>
      <c r="D177" s="407"/>
      <c r="E177" s="407"/>
      <c r="F177" s="407"/>
      <c r="G177" s="407"/>
      <c r="H177" s="407"/>
      <c r="I177" s="407"/>
      <c r="J177" s="407"/>
      <c r="K177" s="407"/>
      <c r="L177" s="407"/>
    </row>
    <row r="178" spans="3:12">
      <c r="C178" s="407"/>
      <c r="D178" s="407"/>
      <c r="E178" s="407"/>
      <c r="F178" s="407"/>
      <c r="G178" s="407"/>
      <c r="H178" s="407"/>
      <c r="I178" s="407"/>
      <c r="J178" s="407"/>
      <c r="K178" s="407"/>
      <c r="L178" s="407"/>
    </row>
    <row r="179" spans="3:12">
      <c r="C179" s="407"/>
      <c r="D179" s="407"/>
      <c r="E179" s="407"/>
      <c r="F179" s="407"/>
      <c r="G179" s="407"/>
      <c r="H179" s="407"/>
      <c r="I179" s="407"/>
      <c r="J179" s="407"/>
      <c r="K179" s="407"/>
      <c r="L179" s="407"/>
    </row>
    <row r="180" spans="3:12">
      <c r="C180" s="407"/>
      <c r="D180" s="407"/>
      <c r="E180" s="407"/>
      <c r="F180" s="407"/>
      <c r="G180" s="407"/>
      <c r="H180" s="407"/>
      <c r="I180" s="407"/>
      <c r="J180" s="407"/>
      <c r="K180" s="407"/>
      <c r="L180" s="407"/>
    </row>
    <row r="181" spans="3:12">
      <c r="C181" s="407"/>
      <c r="D181" s="407"/>
      <c r="E181" s="407"/>
      <c r="F181" s="407"/>
      <c r="G181" s="407"/>
      <c r="H181" s="407"/>
      <c r="I181" s="407"/>
      <c r="J181" s="407"/>
      <c r="K181" s="407"/>
      <c r="L181" s="407"/>
    </row>
    <row r="182" spans="3:12">
      <c r="C182" s="407"/>
      <c r="D182" s="407"/>
      <c r="E182" s="407"/>
      <c r="F182" s="407"/>
      <c r="G182" s="407"/>
      <c r="H182" s="407"/>
      <c r="I182" s="407"/>
      <c r="J182" s="407"/>
      <c r="K182" s="407"/>
      <c r="L182" s="407"/>
    </row>
    <row r="183" spans="3:12">
      <c r="C183" s="407"/>
      <c r="D183" s="407"/>
      <c r="E183" s="407"/>
      <c r="F183" s="407"/>
      <c r="G183" s="407"/>
      <c r="H183" s="407"/>
      <c r="I183" s="407"/>
      <c r="J183" s="407"/>
      <c r="K183" s="407"/>
      <c r="L183" s="407"/>
    </row>
    <row r="184" spans="3:12">
      <c r="C184" s="407"/>
      <c r="D184" s="407"/>
      <c r="E184" s="407"/>
      <c r="F184" s="407"/>
      <c r="G184" s="407"/>
      <c r="H184" s="407"/>
      <c r="I184" s="407"/>
      <c r="J184" s="407"/>
      <c r="K184" s="407"/>
      <c r="L184" s="407"/>
    </row>
    <row r="185" spans="3:12">
      <c r="C185" s="407"/>
      <c r="D185" s="407"/>
      <c r="E185" s="407"/>
      <c r="F185" s="407"/>
      <c r="G185" s="407"/>
      <c r="H185" s="407"/>
      <c r="I185" s="407"/>
      <c r="J185" s="407"/>
      <c r="K185" s="407"/>
      <c r="L185" s="407"/>
    </row>
    <row r="186" spans="3:12">
      <c r="C186" s="407"/>
      <c r="D186" s="407"/>
      <c r="E186" s="407"/>
      <c r="F186" s="407"/>
      <c r="G186" s="407"/>
      <c r="H186" s="407"/>
      <c r="I186" s="407"/>
      <c r="J186" s="407"/>
      <c r="K186" s="407"/>
      <c r="L186" s="407"/>
    </row>
    <row r="187" spans="3:12">
      <c r="C187" s="407"/>
      <c r="D187" s="407"/>
      <c r="E187" s="407"/>
      <c r="F187" s="407"/>
      <c r="G187" s="407"/>
      <c r="H187" s="407"/>
      <c r="I187" s="407"/>
      <c r="J187" s="407"/>
      <c r="K187" s="407"/>
      <c r="L187" s="407"/>
    </row>
    <row r="188" spans="3:12">
      <c r="C188" s="407"/>
      <c r="D188" s="407"/>
      <c r="E188" s="407"/>
      <c r="F188" s="407"/>
      <c r="G188" s="407"/>
      <c r="H188" s="407"/>
      <c r="I188" s="407"/>
      <c r="J188" s="407"/>
      <c r="K188" s="407"/>
      <c r="L188" s="407"/>
    </row>
    <row r="189" spans="3:12">
      <c r="C189" s="407"/>
      <c r="D189" s="407"/>
      <c r="E189" s="407"/>
      <c r="F189" s="407"/>
      <c r="G189" s="407"/>
      <c r="H189" s="407"/>
      <c r="I189" s="407"/>
      <c r="J189" s="407"/>
      <c r="K189" s="407"/>
      <c r="L189" s="407"/>
    </row>
    <row r="190" spans="3:12">
      <c r="C190" s="407"/>
      <c r="D190" s="407"/>
      <c r="E190" s="407"/>
      <c r="F190" s="407"/>
      <c r="G190" s="407"/>
      <c r="H190" s="407"/>
      <c r="I190" s="407"/>
      <c r="J190" s="407"/>
      <c r="K190" s="407"/>
      <c r="L190" s="407"/>
    </row>
    <row r="191" spans="3:12">
      <c r="C191" s="407"/>
      <c r="D191" s="407"/>
      <c r="E191" s="407"/>
      <c r="F191" s="407"/>
      <c r="G191" s="407"/>
      <c r="H191" s="407"/>
      <c r="I191" s="407"/>
      <c r="J191" s="407"/>
      <c r="K191" s="407"/>
      <c r="L191" s="407"/>
    </row>
    <row r="192" spans="3:12">
      <c r="C192" s="407"/>
      <c r="D192" s="407"/>
      <c r="E192" s="407"/>
      <c r="F192" s="407"/>
      <c r="G192" s="407"/>
      <c r="H192" s="407"/>
      <c r="I192" s="407"/>
      <c r="J192" s="407"/>
      <c r="K192" s="407"/>
      <c r="L192" s="407"/>
    </row>
    <row r="193" spans="3:12">
      <c r="C193" s="407"/>
      <c r="D193" s="407"/>
      <c r="E193" s="407"/>
      <c r="F193" s="407"/>
      <c r="G193" s="407"/>
      <c r="H193" s="407"/>
      <c r="I193" s="407"/>
      <c r="J193" s="407"/>
      <c r="K193" s="407"/>
      <c r="L193" s="407"/>
    </row>
    <row r="194" spans="3:12">
      <c r="C194" s="407"/>
      <c r="D194" s="407"/>
      <c r="E194" s="407"/>
      <c r="F194" s="407"/>
      <c r="G194" s="407"/>
      <c r="H194" s="407"/>
      <c r="I194" s="407"/>
      <c r="J194" s="407"/>
      <c r="K194" s="407"/>
      <c r="L194" s="407"/>
    </row>
    <row r="195" spans="3:12">
      <c r="C195" s="407"/>
      <c r="D195" s="407"/>
      <c r="E195" s="407"/>
      <c r="F195" s="407"/>
      <c r="G195" s="407"/>
      <c r="H195" s="407"/>
      <c r="I195" s="407"/>
      <c r="J195" s="407"/>
      <c r="K195" s="407"/>
      <c r="L195" s="407"/>
    </row>
    <row r="196" spans="3:12">
      <c r="C196" s="407"/>
      <c r="D196" s="407"/>
      <c r="E196" s="407"/>
      <c r="F196" s="407"/>
      <c r="G196" s="407"/>
      <c r="H196" s="407"/>
      <c r="I196" s="407"/>
      <c r="J196" s="407"/>
      <c r="K196" s="407"/>
      <c r="L196" s="407"/>
    </row>
    <row r="197" spans="3:12">
      <c r="C197" s="407"/>
      <c r="D197" s="407"/>
      <c r="E197" s="407"/>
      <c r="F197" s="407"/>
      <c r="G197" s="407"/>
      <c r="H197" s="407"/>
      <c r="I197" s="407"/>
      <c r="J197" s="407"/>
      <c r="K197" s="407"/>
      <c r="L197" s="407"/>
    </row>
    <row r="198" spans="3:12">
      <c r="C198" s="407"/>
      <c r="D198" s="407"/>
      <c r="E198" s="407"/>
      <c r="F198" s="407"/>
      <c r="G198" s="407"/>
      <c r="H198" s="407"/>
      <c r="I198" s="407"/>
      <c r="J198" s="407"/>
      <c r="K198" s="407"/>
      <c r="L198" s="407"/>
    </row>
    <row r="199" spans="3:12">
      <c r="C199" s="407"/>
      <c r="D199" s="407"/>
      <c r="E199" s="407"/>
      <c r="F199" s="407"/>
      <c r="G199" s="407"/>
      <c r="H199" s="407"/>
      <c r="I199" s="407"/>
      <c r="J199" s="407"/>
      <c r="K199" s="407"/>
      <c r="L199" s="407"/>
    </row>
    <row r="200" spans="3:12">
      <c r="C200" s="407"/>
      <c r="D200" s="407"/>
      <c r="E200" s="407"/>
      <c r="F200" s="407"/>
      <c r="G200" s="407"/>
      <c r="H200" s="407"/>
      <c r="I200" s="407"/>
      <c r="J200" s="407"/>
      <c r="K200" s="407"/>
      <c r="L200" s="407"/>
    </row>
    <row r="201" spans="3:12">
      <c r="C201" s="407"/>
      <c r="D201" s="407"/>
      <c r="E201" s="407"/>
      <c r="F201" s="407"/>
      <c r="G201" s="407"/>
      <c r="H201" s="407"/>
      <c r="I201" s="407"/>
      <c r="J201" s="407"/>
      <c r="K201" s="407"/>
      <c r="L201" s="407"/>
    </row>
    <row r="202" spans="3:12">
      <c r="C202" s="407"/>
      <c r="D202" s="407"/>
      <c r="E202" s="407"/>
      <c r="F202" s="407"/>
      <c r="G202" s="407"/>
      <c r="H202" s="407"/>
      <c r="I202" s="407"/>
      <c r="J202" s="407"/>
      <c r="K202" s="407"/>
      <c r="L202" s="407"/>
    </row>
    <row r="203" spans="3:12">
      <c r="C203" s="407"/>
      <c r="D203" s="407"/>
      <c r="E203" s="407"/>
      <c r="F203" s="407"/>
      <c r="G203" s="407"/>
      <c r="H203" s="407"/>
      <c r="I203" s="407"/>
      <c r="J203" s="407"/>
      <c r="K203" s="407"/>
      <c r="L203" s="407"/>
    </row>
    <row r="204" spans="3:12">
      <c r="C204" s="407"/>
      <c r="D204" s="407"/>
      <c r="E204" s="407"/>
      <c r="F204" s="407"/>
      <c r="G204" s="407"/>
      <c r="H204" s="407"/>
      <c r="I204" s="407"/>
      <c r="J204" s="407"/>
      <c r="K204" s="407"/>
      <c r="L204" s="407"/>
    </row>
    <row r="205" spans="3:12">
      <c r="C205" s="407"/>
      <c r="D205" s="407"/>
      <c r="E205" s="407"/>
      <c r="F205" s="407"/>
      <c r="G205" s="407"/>
      <c r="H205" s="407"/>
      <c r="I205" s="407"/>
      <c r="J205" s="407"/>
      <c r="K205" s="407"/>
      <c r="L205" s="407"/>
    </row>
    <row r="206" spans="3:12">
      <c r="C206" s="407"/>
      <c r="D206" s="407"/>
      <c r="E206" s="407"/>
      <c r="F206" s="407"/>
      <c r="G206" s="407"/>
      <c r="H206" s="407"/>
      <c r="I206" s="407"/>
      <c r="J206" s="407"/>
      <c r="K206" s="407"/>
      <c r="L206" s="407"/>
    </row>
    <row r="207" spans="3:12">
      <c r="C207" s="407"/>
      <c r="D207" s="407"/>
      <c r="E207" s="407"/>
      <c r="F207" s="407"/>
      <c r="G207" s="407"/>
      <c r="H207" s="407"/>
      <c r="I207" s="407"/>
      <c r="J207" s="407"/>
      <c r="K207" s="407"/>
      <c r="L207" s="407"/>
    </row>
    <row r="208" spans="3:12">
      <c r="C208" s="407"/>
      <c r="D208" s="407"/>
      <c r="E208" s="407"/>
      <c r="F208" s="407"/>
      <c r="G208" s="407"/>
      <c r="H208" s="407"/>
      <c r="I208" s="407"/>
      <c r="J208" s="407"/>
      <c r="K208" s="407"/>
      <c r="L208" s="407"/>
    </row>
    <row r="209" spans="3:12">
      <c r="C209" s="407"/>
      <c r="D209" s="407"/>
      <c r="E209" s="407"/>
      <c r="F209" s="407"/>
      <c r="G209" s="407"/>
      <c r="H209" s="407"/>
      <c r="I209" s="407"/>
      <c r="J209" s="407"/>
      <c r="K209" s="407"/>
      <c r="L209" s="407"/>
    </row>
    <row r="210" spans="3:12">
      <c r="C210" s="407"/>
      <c r="D210" s="407"/>
      <c r="E210" s="407"/>
      <c r="F210" s="407"/>
      <c r="G210" s="407"/>
      <c r="H210" s="407"/>
      <c r="I210" s="407"/>
      <c r="J210" s="407"/>
      <c r="K210" s="407"/>
      <c r="L210" s="407"/>
    </row>
    <row r="211" spans="3:12">
      <c r="C211" s="407"/>
      <c r="D211" s="407"/>
      <c r="E211" s="407"/>
      <c r="F211" s="407"/>
      <c r="G211" s="407"/>
      <c r="H211" s="407"/>
      <c r="I211" s="407"/>
      <c r="J211" s="407"/>
      <c r="K211" s="407"/>
      <c r="L211" s="407"/>
    </row>
    <row r="212" spans="3:12">
      <c r="C212" s="407"/>
      <c r="D212" s="407"/>
      <c r="E212" s="407"/>
      <c r="F212" s="407"/>
      <c r="G212" s="407"/>
      <c r="H212" s="407"/>
      <c r="I212" s="407"/>
      <c r="J212" s="407"/>
      <c r="K212" s="407"/>
      <c r="L212" s="407"/>
    </row>
    <row r="213" spans="3:12">
      <c r="C213" s="407"/>
      <c r="D213" s="407"/>
      <c r="E213" s="407"/>
      <c r="F213" s="407"/>
      <c r="G213" s="407"/>
      <c r="H213" s="407"/>
      <c r="I213" s="407"/>
      <c r="J213" s="407"/>
      <c r="K213" s="407"/>
      <c r="L213" s="407"/>
    </row>
    <row r="214" spans="3:12">
      <c r="C214" s="407"/>
      <c r="D214" s="407"/>
      <c r="E214" s="407"/>
      <c r="F214" s="407"/>
      <c r="G214" s="407"/>
      <c r="H214" s="407"/>
      <c r="I214" s="407"/>
      <c r="J214" s="407"/>
      <c r="K214" s="407"/>
      <c r="L214" s="407"/>
    </row>
    <row r="215" spans="3:12">
      <c r="C215" s="407"/>
      <c r="D215" s="407"/>
      <c r="E215" s="407"/>
      <c r="F215" s="407"/>
      <c r="G215" s="407"/>
      <c r="H215" s="407"/>
      <c r="I215" s="407"/>
      <c r="J215" s="407"/>
      <c r="K215" s="407"/>
      <c r="L215" s="407"/>
    </row>
    <row r="216" spans="3:12">
      <c r="C216" s="407"/>
      <c r="D216" s="407"/>
      <c r="E216" s="407"/>
      <c r="F216" s="407"/>
      <c r="G216" s="407"/>
      <c r="H216" s="407"/>
      <c r="I216" s="407"/>
      <c r="J216" s="407"/>
      <c r="K216" s="407"/>
      <c r="L216" s="407"/>
    </row>
    <row r="217" spans="3:12">
      <c r="C217" s="407"/>
      <c r="D217" s="407"/>
      <c r="E217" s="407"/>
      <c r="F217" s="407"/>
      <c r="G217" s="407"/>
      <c r="H217" s="407"/>
      <c r="I217" s="407"/>
      <c r="J217" s="407"/>
      <c r="K217" s="407"/>
      <c r="L217" s="407"/>
    </row>
    <row r="218" spans="3:12">
      <c r="C218" s="407"/>
      <c r="D218" s="407"/>
      <c r="E218" s="407"/>
      <c r="F218" s="407"/>
      <c r="G218" s="407"/>
      <c r="H218" s="407"/>
      <c r="I218" s="407"/>
      <c r="J218" s="407"/>
      <c r="K218" s="407"/>
      <c r="L218" s="407"/>
    </row>
    <row r="219" spans="3:12">
      <c r="C219" s="407"/>
      <c r="D219" s="407"/>
      <c r="E219" s="407"/>
      <c r="F219" s="407"/>
      <c r="G219" s="407"/>
      <c r="H219" s="407"/>
      <c r="I219" s="407"/>
      <c r="J219" s="407"/>
      <c r="K219" s="407"/>
      <c r="L219" s="407"/>
    </row>
    <row r="220" spans="3:12">
      <c r="C220" s="407"/>
      <c r="D220" s="407"/>
      <c r="E220" s="407"/>
      <c r="F220" s="407"/>
      <c r="G220" s="407"/>
      <c r="H220" s="407"/>
      <c r="I220" s="407"/>
      <c r="J220" s="407"/>
      <c r="K220" s="407"/>
      <c r="L220" s="407"/>
    </row>
    <row r="221" spans="3:12">
      <c r="C221" s="407"/>
      <c r="D221" s="407"/>
      <c r="E221" s="407"/>
      <c r="F221" s="407"/>
      <c r="G221" s="407"/>
      <c r="H221" s="407"/>
      <c r="I221" s="407"/>
      <c r="J221" s="407"/>
      <c r="K221" s="407"/>
      <c r="L221" s="407"/>
    </row>
    <row r="222" spans="3:12">
      <c r="C222" s="407"/>
      <c r="D222" s="407"/>
      <c r="E222" s="407"/>
      <c r="F222" s="407"/>
      <c r="G222" s="407"/>
      <c r="H222" s="407"/>
      <c r="I222" s="407"/>
      <c r="J222" s="407"/>
      <c r="K222" s="407"/>
      <c r="L222" s="407"/>
    </row>
    <row r="223" spans="3:12">
      <c r="C223" s="407"/>
      <c r="D223" s="407"/>
      <c r="E223" s="407"/>
      <c r="F223" s="407"/>
      <c r="G223" s="407"/>
      <c r="H223" s="407"/>
      <c r="I223" s="407"/>
      <c r="J223" s="407"/>
      <c r="K223" s="407"/>
      <c r="L223" s="407"/>
    </row>
    <row r="224" spans="3:12">
      <c r="C224" s="407"/>
      <c r="D224" s="407"/>
      <c r="E224" s="407"/>
      <c r="F224" s="407"/>
      <c r="G224" s="407"/>
      <c r="H224" s="407"/>
      <c r="I224" s="407"/>
      <c r="J224" s="407"/>
      <c r="K224" s="407"/>
      <c r="L224" s="407"/>
    </row>
    <row r="225" spans="3:12">
      <c r="C225" s="407"/>
      <c r="D225" s="407"/>
      <c r="E225" s="407"/>
      <c r="F225" s="407"/>
      <c r="G225" s="407"/>
      <c r="H225" s="407"/>
      <c r="I225" s="407"/>
      <c r="J225" s="407"/>
      <c r="K225" s="407"/>
      <c r="L225" s="407"/>
    </row>
    <row r="226" spans="3:12">
      <c r="C226" s="407"/>
      <c r="D226" s="407"/>
      <c r="E226" s="407"/>
      <c r="F226" s="407"/>
      <c r="G226" s="407"/>
      <c r="H226" s="407"/>
      <c r="I226" s="407"/>
      <c r="J226" s="407"/>
      <c r="K226" s="407"/>
      <c r="L226" s="407"/>
    </row>
    <row r="227" spans="3:12">
      <c r="C227" s="407"/>
      <c r="D227" s="407"/>
      <c r="E227" s="407"/>
      <c r="F227" s="407"/>
      <c r="G227" s="407"/>
      <c r="H227" s="407"/>
      <c r="I227" s="407"/>
      <c r="J227" s="407"/>
      <c r="K227" s="407"/>
      <c r="L227" s="407"/>
    </row>
    <row r="228" spans="3:12">
      <c r="C228" s="407"/>
      <c r="D228" s="407"/>
      <c r="E228" s="407"/>
      <c r="F228" s="407"/>
      <c r="G228" s="407"/>
      <c r="H228" s="407"/>
      <c r="I228" s="407"/>
      <c r="J228" s="407"/>
      <c r="K228" s="407"/>
      <c r="L228" s="407"/>
    </row>
    <row r="229" spans="3:12">
      <c r="C229" s="407"/>
      <c r="D229" s="407"/>
      <c r="E229" s="407"/>
      <c r="F229" s="407"/>
      <c r="G229" s="407"/>
      <c r="H229" s="407"/>
      <c r="I229" s="407"/>
      <c r="J229" s="407"/>
      <c r="K229" s="407"/>
      <c r="L229" s="407"/>
    </row>
    <row r="230" spans="3:12">
      <c r="C230" s="407"/>
      <c r="D230" s="407"/>
      <c r="E230" s="407"/>
      <c r="F230" s="407"/>
      <c r="G230" s="407"/>
      <c r="H230" s="407"/>
      <c r="I230" s="407"/>
      <c r="J230" s="407"/>
      <c r="K230" s="407"/>
      <c r="L230" s="407"/>
    </row>
    <row r="231" spans="3:12">
      <c r="C231" s="407"/>
      <c r="D231" s="407"/>
      <c r="E231" s="407"/>
      <c r="F231" s="407"/>
      <c r="G231" s="407"/>
      <c r="H231" s="407"/>
      <c r="I231" s="407"/>
      <c r="J231" s="407"/>
      <c r="K231" s="407"/>
      <c r="L231" s="407"/>
    </row>
    <row r="232" spans="3:12">
      <c r="C232" s="407"/>
      <c r="D232" s="407"/>
      <c r="E232" s="407"/>
      <c r="F232" s="407"/>
      <c r="G232" s="407"/>
      <c r="H232" s="407"/>
      <c r="I232" s="407"/>
      <c r="J232" s="407"/>
      <c r="K232" s="407"/>
      <c r="L232" s="407"/>
    </row>
    <row r="233" spans="3:12">
      <c r="C233" s="407"/>
      <c r="D233" s="407"/>
      <c r="E233" s="407"/>
      <c r="F233" s="407"/>
      <c r="G233" s="407"/>
      <c r="H233" s="407"/>
      <c r="I233" s="407"/>
      <c r="J233" s="407"/>
      <c r="K233" s="407"/>
      <c r="L233" s="407"/>
    </row>
    <row r="234" spans="3:12">
      <c r="C234" s="407"/>
      <c r="D234" s="407"/>
      <c r="E234" s="407"/>
      <c r="F234" s="407"/>
      <c r="G234" s="407"/>
      <c r="H234" s="407"/>
      <c r="I234" s="407"/>
      <c r="J234" s="407"/>
      <c r="K234" s="407"/>
      <c r="L234" s="407"/>
    </row>
    <row r="235" spans="3:12">
      <c r="C235" s="407"/>
      <c r="D235" s="407"/>
      <c r="E235" s="407"/>
      <c r="F235" s="407"/>
      <c r="G235" s="407"/>
      <c r="H235" s="407"/>
      <c r="I235" s="407"/>
      <c r="J235" s="407"/>
      <c r="K235" s="407"/>
      <c r="L235" s="407"/>
    </row>
    <row r="236" spans="3:12">
      <c r="C236" s="407"/>
      <c r="D236" s="407"/>
      <c r="E236" s="407"/>
      <c r="F236" s="407"/>
      <c r="G236" s="407"/>
      <c r="H236" s="407"/>
      <c r="I236" s="407"/>
      <c r="J236" s="407"/>
      <c r="K236" s="407"/>
      <c r="L236" s="407"/>
    </row>
    <row r="237" spans="3:12">
      <c r="C237" s="407"/>
      <c r="D237" s="407"/>
      <c r="E237" s="407"/>
      <c r="F237" s="407"/>
      <c r="G237" s="407"/>
      <c r="H237" s="407"/>
      <c r="I237" s="407"/>
      <c r="J237" s="407"/>
      <c r="K237" s="407"/>
      <c r="L237" s="407"/>
    </row>
    <row r="238" spans="3:12">
      <c r="C238" s="407"/>
      <c r="D238" s="407"/>
      <c r="E238" s="407"/>
      <c r="F238" s="407"/>
      <c r="G238" s="407"/>
      <c r="H238" s="407"/>
      <c r="I238" s="407"/>
      <c r="J238" s="407"/>
      <c r="K238" s="407"/>
      <c r="L238" s="407"/>
    </row>
    <row r="239" spans="3:12">
      <c r="C239" s="407"/>
      <c r="D239" s="407"/>
      <c r="E239" s="407"/>
      <c r="F239" s="407"/>
      <c r="G239" s="407"/>
      <c r="H239" s="407"/>
      <c r="I239" s="407"/>
      <c r="J239" s="407"/>
      <c r="K239" s="407"/>
      <c r="L239" s="407"/>
    </row>
    <row r="240" spans="3:12">
      <c r="C240" s="407"/>
      <c r="D240" s="407"/>
      <c r="E240" s="407"/>
      <c r="F240" s="407"/>
      <c r="G240" s="407"/>
      <c r="H240" s="407"/>
      <c r="I240" s="407"/>
      <c r="J240" s="407"/>
      <c r="K240" s="407"/>
      <c r="L240" s="407"/>
    </row>
    <row r="241" spans="3:12">
      <c r="C241" s="407"/>
      <c r="D241" s="407"/>
      <c r="E241" s="407"/>
      <c r="F241" s="407"/>
      <c r="G241" s="407"/>
      <c r="H241" s="407"/>
      <c r="I241" s="407"/>
      <c r="J241" s="407"/>
      <c r="K241" s="407"/>
      <c r="L241" s="407"/>
    </row>
    <row r="242" spans="3:12">
      <c r="C242" s="407"/>
      <c r="D242" s="407"/>
      <c r="E242" s="407"/>
      <c r="F242" s="407"/>
      <c r="G242" s="407"/>
      <c r="H242" s="407"/>
      <c r="I242" s="407"/>
      <c r="J242" s="407"/>
      <c r="K242" s="407"/>
      <c r="L242" s="407"/>
    </row>
    <row r="243" spans="3:12">
      <c r="C243" s="407"/>
      <c r="D243" s="407"/>
      <c r="E243" s="407"/>
      <c r="F243" s="407"/>
      <c r="G243" s="407"/>
      <c r="H243" s="407"/>
      <c r="I243" s="407"/>
      <c r="J243" s="407"/>
      <c r="K243" s="407"/>
      <c r="L243" s="407"/>
    </row>
    <row r="244" spans="3:12">
      <c r="C244" s="407"/>
      <c r="D244" s="407"/>
      <c r="E244" s="407"/>
      <c r="F244" s="407"/>
      <c r="G244" s="407"/>
      <c r="H244" s="407"/>
      <c r="I244" s="407"/>
      <c r="J244" s="407"/>
      <c r="K244" s="407"/>
      <c r="L244" s="407"/>
    </row>
    <row r="245" spans="3:12">
      <c r="C245" s="407"/>
      <c r="D245" s="407"/>
      <c r="E245" s="407"/>
      <c r="F245" s="407"/>
      <c r="G245" s="407"/>
      <c r="H245" s="407"/>
      <c r="I245" s="407"/>
      <c r="J245" s="407"/>
      <c r="K245" s="407"/>
      <c r="L245" s="407"/>
    </row>
    <row r="246" spans="3:12">
      <c r="C246" s="407"/>
      <c r="D246" s="407"/>
      <c r="E246" s="407"/>
      <c r="F246" s="407"/>
      <c r="G246" s="407"/>
      <c r="H246" s="407"/>
      <c r="I246" s="407"/>
      <c r="J246" s="407"/>
      <c r="K246" s="407"/>
      <c r="L246" s="407"/>
    </row>
    <row r="247" spans="3:12">
      <c r="C247" s="407"/>
      <c r="D247" s="407"/>
      <c r="E247" s="407"/>
      <c r="F247" s="407"/>
      <c r="G247" s="407"/>
      <c r="H247" s="407"/>
      <c r="I247" s="407"/>
      <c r="J247" s="407"/>
      <c r="K247" s="407"/>
      <c r="L247" s="407"/>
    </row>
    <row r="248" spans="3:12">
      <c r="C248" s="407"/>
      <c r="D248" s="407"/>
      <c r="E248" s="407"/>
      <c r="F248" s="407"/>
      <c r="G248" s="407"/>
      <c r="H248" s="407"/>
      <c r="I248" s="407"/>
      <c r="J248" s="407"/>
      <c r="K248" s="407"/>
      <c r="L248" s="407"/>
    </row>
    <row r="249" spans="3:12">
      <c r="C249" s="407"/>
      <c r="D249" s="407"/>
      <c r="E249" s="407"/>
      <c r="F249" s="407"/>
      <c r="G249" s="407"/>
      <c r="H249" s="407"/>
      <c r="I249" s="407"/>
      <c r="J249" s="407"/>
      <c r="K249" s="407"/>
      <c r="L249" s="407"/>
    </row>
    <row r="250" spans="3:12">
      <c r="C250" s="407"/>
      <c r="D250" s="407"/>
      <c r="E250" s="407"/>
      <c r="F250" s="407"/>
      <c r="G250" s="407"/>
      <c r="H250" s="407"/>
      <c r="I250" s="407"/>
      <c r="J250" s="407"/>
      <c r="K250" s="407"/>
      <c r="L250" s="407"/>
    </row>
    <row r="251" spans="3:12">
      <c r="C251" s="407"/>
      <c r="D251" s="407"/>
      <c r="E251" s="407"/>
      <c r="F251" s="407"/>
      <c r="G251" s="407"/>
      <c r="H251" s="407"/>
      <c r="I251" s="407"/>
      <c r="J251" s="407"/>
      <c r="K251" s="407"/>
      <c r="L251" s="407"/>
    </row>
    <row r="252" spans="3:12">
      <c r="C252" s="407"/>
      <c r="D252" s="407"/>
      <c r="E252" s="407"/>
      <c r="F252" s="407"/>
      <c r="G252" s="407"/>
      <c r="H252" s="407"/>
      <c r="I252" s="407"/>
      <c r="J252" s="407"/>
      <c r="K252" s="407"/>
      <c r="L252" s="407"/>
    </row>
    <row r="253" spans="3:12">
      <c r="C253" s="407"/>
      <c r="D253" s="407"/>
      <c r="E253" s="407"/>
      <c r="F253" s="407"/>
      <c r="G253" s="407"/>
      <c r="H253" s="407"/>
      <c r="I253" s="407"/>
      <c r="J253" s="407"/>
      <c r="K253" s="407"/>
      <c r="L253" s="407"/>
    </row>
    <row r="254" spans="3:12">
      <c r="C254" s="407"/>
      <c r="D254" s="407"/>
      <c r="E254" s="407"/>
      <c r="F254" s="407"/>
      <c r="G254" s="407"/>
      <c r="H254" s="407"/>
      <c r="I254" s="407"/>
      <c r="J254" s="407"/>
      <c r="K254" s="407"/>
      <c r="L254" s="407"/>
    </row>
    <row r="255" spans="3:12">
      <c r="C255" s="407"/>
      <c r="D255" s="407"/>
      <c r="E255" s="407"/>
      <c r="F255" s="407"/>
      <c r="G255" s="407"/>
      <c r="H255" s="407"/>
      <c r="I255" s="407"/>
      <c r="J255" s="407"/>
      <c r="K255" s="407"/>
      <c r="L255" s="407"/>
    </row>
    <row r="256" spans="3:12">
      <c r="C256" s="407"/>
      <c r="D256" s="407"/>
      <c r="E256" s="407"/>
      <c r="F256" s="407"/>
      <c r="G256" s="407"/>
      <c r="H256" s="407"/>
      <c r="I256" s="407"/>
      <c r="J256" s="407"/>
      <c r="K256" s="407"/>
      <c r="L256" s="407"/>
    </row>
    <row r="257" spans="3:12">
      <c r="C257" s="407"/>
      <c r="D257" s="407"/>
      <c r="E257" s="407"/>
      <c r="F257" s="407"/>
      <c r="G257" s="407"/>
      <c r="H257" s="407"/>
      <c r="I257" s="407"/>
      <c r="J257" s="407"/>
      <c r="K257" s="407"/>
      <c r="L257" s="407"/>
    </row>
    <row r="258" spans="3:12">
      <c r="C258" s="407"/>
      <c r="D258" s="407"/>
      <c r="E258" s="407"/>
      <c r="F258" s="407"/>
      <c r="G258" s="407"/>
      <c r="H258" s="407"/>
      <c r="I258" s="407"/>
      <c r="J258" s="407"/>
      <c r="K258" s="407"/>
      <c r="L258" s="407"/>
    </row>
    <row r="259" spans="3:12">
      <c r="C259" s="407"/>
      <c r="D259" s="407"/>
      <c r="E259" s="407"/>
      <c r="F259" s="407"/>
      <c r="G259" s="407"/>
      <c r="H259" s="407"/>
      <c r="I259" s="407"/>
      <c r="J259" s="407"/>
      <c r="K259" s="407"/>
      <c r="L259" s="407"/>
    </row>
    <row r="260" spans="3:12">
      <c r="C260" s="407"/>
      <c r="D260" s="407"/>
      <c r="E260" s="407"/>
      <c r="F260" s="407"/>
      <c r="G260" s="407"/>
      <c r="H260" s="407"/>
      <c r="I260" s="407"/>
      <c r="J260" s="407"/>
      <c r="K260" s="407"/>
      <c r="L260" s="407"/>
    </row>
    <row r="261" spans="3:12">
      <c r="C261" s="407"/>
      <c r="D261" s="407"/>
      <c r="E261" s="407"/>
      <c r="F261" s="407"/>
      <c r="G261" s="407"/>
      <c r="H261" s="407"/>
      <c r="I261" s="407"/>
      <c r="J261" s="407"/>
      <c r="K261" s="407"/>
      <c r="L261" s="407"/>
    </row>
    <row r="262" spans="3:12">
      <c r="C262" s="407"/>
      <c r="D262" s="407"/>
      <c r="E262" s="407"/>
      <c r="F262" s="407"/>
      <c r="G262" s="407"/>
      <c r="H262" s="407"/>
      <c r="I262" s="407"/>
      <c r="J262" s="407"/>
      <c r="K262" s="407"/>
      <c r="L262" s="407"/>
    </row>
    <row r="263" spans="3:12">
      <c r="C263" s="407"/>
      <c r="D263" s="407"/>
      <c r="E263" s="407"/>
      <c r="F263" s="407"/>
      <c r="G263" s="407"/>
      <c r="H263" s="407"/>
      <c r="I263" s="407"/>
      <c r="J263" s="407"/>
      <c r="K263" s="407"/>
      <c r="L263" s="407"/>
    </row>
    <row r="264" spans="3:12">
      <c r="C264" s="407"/>
      <c r="D264" s="407"/>
      <c r="E264" s="407"/>
      <c r="F264" s="407"/>
      <c r="G264" s="407"/>
      <c r="H264" s="407"/>
      <c r="I264" s="407"/>
      <c r="J264" s="407"/>
      <c r="K264" s="407"/>
      <c r="L264" s="407"/>
    </row>
    <row r="265" spans="3:12">
      <c r="C265" s="407"/>
      <c r="D265" s="407"/>
      <c r="E265" s="407"/>
      <c r="F265" s="407"/>
      <c r="G265" s="407"/>
      <c r="H265" s="407"/>
      <c r="I265" s="407"/>
      <c r="J265" s="407"/>
      <c r="K265" s="407"/>
      <c r="L265" s="407"/>
    </row>
    <row r="266" spans="3:12">
      <c r="C266" s="407"/>
      <c r="D266" s="407"/>
      <c r="E266" s="407"/>
      <c r="F266" s="407"/>
      <c r="G266" s="407"/>
      <c r="H266" s="407"/>
      <c r="I266" s="407"/>
      <c r="J266" s="407"/>
      <c r="K266" s="407"/>
      <c r="L266" s="407"/>
    </row>
    <row r="267" spans="3:12">
      <c r="C267" s="407"/>
      <c r="D267" s="407"/>
      <c r="E267" s="407"/>
      <c r="F267" s="407"/>
      <c r="G267" s="407"/>
      <c r="H267" s="407"/>
      <c r="I267" s="407"/>
      <c r="J267" s="407"/>
      <c r="K267" s="407"/>
      <c r="L267" s="407"/>
    </row>
    <row r="268" spans="3:12">
      <c r="C268" s="407"/>
      <c r="D268" s="407"/>
      <c r="E268" s="407"/>
      <c r="F268" s="407"/>
      <c r="G268" s="407"/>
      <c r="H268" s="407"/>
      <c r="I268" s="407"/>
      <c r="J268" s="407"/>
      <c r="K268" s="407"/>
      <c r="L268" s="407"/>
    </row>
    <row r="269" spans="3:12">
      <c r="C269" s="407"/>
      <c r="D269" s="407"/>
      <c r="E269" s="407"/>
      <c r="F269" s="407"/>
      <c r="G269" s="407"/>
      <c r="H269" s="407"/>
      <c r="I269" s="407"/>
      <c r="J269" s="407"/>
      <c r="K269" s="407"/>
      <c r="L269" s="407"/>
    </row>
    <row r="270" spans="3:12">
      <c r="C270" s="407"/>
      <c r="D270" s="407"/>
      <c r="E270" s="407"/>
      <c r="F270" s="407"/>
      <c r="G270" s="407"/>
      <c r="H270" s="407"/>
      <c r="I270" s="407"/>
      <c r="J270" s="407"/>
      <c r="K270" s="407"/>
      <c r="L270" s="407"/>
    </row>
    <row r="271" spans="3:12">
      <c r="C271" s="407"/>
      <c r="D271" s="407"/>
      <c r="E271" s="407"/>
      <c r="F271" s="407"/>
      <c r="G271" s="407"/>
      <c r="H271" s="407"/>
      <c r="I271" s="407"/>
      <c r="J271" s="407"/>
      <c r="K271" s="407"/>
      <c r="L271" s="407"/>
    </row>
    <row r="272" spans="3:12">
      <c r="C272" s="407"/>
      <c r="D272" s="407"/>
      <c r="E272" s="407"/>
      <c r="F272" s="407"/>
      <c r="G272" s="407"/>
      <c r="H272" s="407"/>
      <c r="I272" s="407"/>
      <c r="J272" s="407"/>
      <c r="K272" s="407"/>
      <c r="L272" s="407"/>
    </row>
    <row r="273" spans="3:12">
      <c r="C273" s="407"/>
      <c r="D273" s="407"/>
      <c r="E273" s="407"/>
      <c r="F273" s="407"/>
      <c r="G273" s="407"/>
      <c r="H273" s="407"/>
      <c r="I273" s="407"/>
      <c r="J273" s="407"/>
      <c r="K273" s="407"/>
      <c r="L273" s="407"/>
    </row>
    <row r="274" spans="3:12">
      <c r="C274" s="407"/>
      <c r="D274" s="407"/>
      <c r="E274" s="407"/>
      <c r="F274" s="407"/>
      <c r="G274" s="407"/>
      <c r="H274" s="407"/>
      <c r="I274" s="407"/>
      <c r="J274" s="407"/>
      <c r="K274" s="407"/>
      <c r="L274" s="407"/>
    </row>
    <row r="275" spans="3:12">
      <c r="C275" s="407"/>
      <c r="D275" s="407"/>
      <c r="E275" s="407"/>
      <c r="F275" s="407"/>
      <c r="G275" s="407"/>
      <c r="H275" s="407"/>
      <c r="I275" s="407"/>
      <c r="J275" s="407"/>
      <c r="K275" s="407"/>
      <c r="L275" s="407"/>
    </row>
    <row r="276" spans="3:12">
      <c r="C276" s="407"/>
      <c r="D276" s="407"/>
      <c r="E276" s="407"/>
      <c r="F276" s="407"/>
      <c r="G276" s="407"/>
      <c r="H276" s="407"/>
      <c r="I276" s="407"/>
      <c r="J276" s="407"/>
      <c r="K276" s="407"/>
      <c r="L276" s="407"/>
    </row>
    <row r="277" spans="3:12">
      <c r="C277" s="407"/>
      <c r="D277" s="407"/>
      <c r="E277" s="407"/>
      <c r="F277" s="407"/>
      <c r="G277" s="407"/>
      <c r="H277" s="407"/>
      <c r="I277" s="407"/>
      <c r="J277" s="407"/>
      <c r="K277" s="407"/>
      <c r="L277" s="407"/>
    </row>
    <row r="278" spans="3:12">
      <c r="C278" s="407"/>
      <c r="D278" s="407"/>
      <c r="E278" s="407"/>
      <c r="F278" s="407"/>
      <c r="G278" s="407"/>
      <c r="H278" s="407"/>
      <c r="I278" s="407"/>
      <c r="J278" s="407"/>
      <c r="K278" s="407"/>
      <c r="L278" s="407"/>
    </row>
    <row r="279" spans="3:12">
      <c r="C279" s="407"/>
      <c r="D279" s="407"/>
      <c r="E279" s="407"/>
      <c r="F279" s="407"/>
      <c r="G279" s="407"/>
      <c r="H279" s="407"/>
      <c r="I279" s="407"/>
      <c r="J279" s="407"/>
      <c r="K279" s="407"/>
      <c r="L279" s="407"/>
    </row>
    <row r="280" spans="3:12">
      <c r="C280" s="407"/>
      <c r="D280" s="407"/>
      <c r="E280" s="407"/>
      <c r="F280" s="407"/>
      <c r="G280" s="407"/>
      <c r="H280" s="407"/>
      <c r="I280" s="407"/>
      <c r="J280" s="407"/>
      <c r="K280" s="407"/>
      <c r="L280" s="407"/>
    </row>
    <row r="281" spans="3:12">
      <c r="C281" s="407"/>
      <c r="D281" s="407"/>
      <c r="E281" s="407"/>
      <c r="F281" s="407"/>
      <c r="G281" s="407"/>
      <c r="H281" s="407"/>
      <c r="I281" s="407"/>
      <c r="J281" s="407"/>
      <c r="K281" s="407"/>
      <c r="L281" s="407"/>
    </row>
    <row r="282" spans="3:12">
      <c r="C282" s="407"/>
      <c r="D282" s="407"/>
      <c r="E282" s="407"/>
      <c r="F282" s="407"/>
      <c r="G282" s="407"/>
      <c r="H282" s="407"/>
      <c r="I282" s="407"/>
      <c r="J282" s="407"/>
      <c r="K282" s="407"/>
      <c r="L282" s="407"/>
    </row>
    <row r="283" spans="3:12">
      <c r="C283" s="407"/>
      <c r="D283" s="407"/>
      <c r="E283" s="407"/>
      <c r="F283" s="407"/>
      <c r="G283" s="407"/>
      <c r="H283" s="407"/>
      <c r="I283" s="407"/>
      <c r="J283" s="407"/>
      <c r="K283" s="407"/>
      <c r="L283" s="407"/>
    </row>
    <row r="284" spans="3:12">
      <c r="C284" s="407"/>
      <c r="D284" s="407"/>
      <c r="E284" s="407"/>
      <c r="F284" s="407"/>
      <c r="G284" s="407"/>
      <c r="H284" s="407"/>
      <c r="I284" s="407"/>
      <c r="J284" s="407"/>
      <c r="K284" s="407"/>
      <c r="L284" s="407"/>
    </row>
    <row r="285" spans="3:12">
      <c r="C285" s="407"/>
      <c r="D285" s="407"/>
      <c r="E285" s="407"/>
      <c r="F285" s="407"/>
      <c r="G285" s="407"/>
      <c r="H285" s="407"/>
      <c r="I285" s="407"/>
      <c r="J285" s="407"/>
      <c r="K285" s="407"/>
      <c r="L285" s="407"/>
    </row>
    <row r="286" spans="3:12">
      <c r="C286" s="407"/>
      <c r="D286" s="407"/>
      <c r="E286" s="407"/>
      <c r="F286" s="407"/>
      <c r="G286" s="407"/>
      <c r="H286" s="407"/>
      <c r="I286" s="407"/>
      <c r="J286" s="407"/>
      <c r="K286" s="407"/>
      <c r="L286" s="407"/>
    </row>
    <row r="287" spans="3:12">
      <c r="C287" s="407"/>
      <c r="D287" s="407"/>
      <c r="E287" s="407"/>
      <c r="F287" s="407"/>
      <c r="G287" s="407"/>
      <c r="H287" s="407"/>
      <c r="I287" s="407"/>
      <c r="J287" s="407"/>
      <c r="K287" s="407"/>
      <c r="L287" s="407"/>
    </row>
    <row r="288" spans="3:12">
      <c r="C288" s="407"/>
      <c r="D288" s="407"/>
      <c r="E288" s="407"/>
      <c r="F288" s="407"/>
      <c r="G288" s="407"/>
      <c r="H288" s="407"/>
      <c r="I288" s="407"/>
      <c r="J288" s="407"/>
      <c r="K288" s="407"/>
      <c r="L288" s="407"/>
    </row>
    <row r="289" spans="3:12">
      <c r="C289" s="407"/>
      <c r="D289" s="407"/>
      <c r="E289" s="407"/>
      <c r="F289" s="407"/>
      <c r="G289" s="407"/>
      <c r="H289" s="407"/>
      <c r="I289" s="407"/>
      <c r="J289" s="407"/>
      <c r="K289" s="407"/>
      <c r="L289" s="407"/>
    </row>
    <row r="290" spans="3:12">
      <c r="C290" s="407"/>
      <c r="D290" s="407"/>
      <c r="E290" s="407"/>
      <c r="F290" s="407"/>
      <c r="G290" s="407"/>
      <c r="H290" s="407"/>
      <c r="I290" s="407"/>
      <c r="J290" s="407"/>
      <c r="K290" s="407"/>
      <c r="L290" s="407"/>
    </row>
    <row r="291" spans="3:12">
      <c r="C291" s="407"/>
      <c r="D291" s="407"/>
      <c r="E291" s="407"/>
      <c r="F291" s="407"/>
      <c r="G291" s="407"/>
      <c r="H291" s="407"/>
      <c r="I291" s="407"/>
      <c r="J291" s="407"/>
      <c r="K291" s="407"/>
      <c r="L291" s="407"/>
    </row>
    <row r="292" spans="3:12">
      <c r="C292" s="407"/>
      <c r="D292" s="407"/>
      <c r="E292" s="407"/>
      <c r="F292" s="407"/>
      <c r="G292" s="407"/>
      <c r="H292" s="407"/>
      <c r="I292" s="407"/>
      <c r="J292" s="407"/>
      <c r="K292" s="407"/>
      <c r="L292" s="407"/>
    </row>
    <row r="293" spans="3:12">
      <c r="C293" s="407"/>
      <c r="D293" s="407"/>
      <c r="E293" s="407"/>
      <c r="F293" s="407"/>
      <c r="G293" s="407"/>
      <c r="H293" s="407"/>
      <c r="I293" s="407"/>
      <c r="J293" s="407"/>
      <c r="K293" s="407"/>
      <c r="L293" s="407"/>
    </row>
    <row r="294" spans="3:12">
      <c r="C294" s="407"/>
      <c r="D294" s="407"/>
      <c r="E294" s="407"/>
      <c r="F294" s="407"/>
      <c r="G294" s="407"/>
      <c r="H294" s="407"/>
      <c r="I294" s="407"/>
      <c r="J294" s="407"/>
      <c r="K294" s="407"/>
      <c r="L294" s="407"/>
    </row>
    <row r="295" spans="3:12">
      <c r="C295" s="407"/>
      <c r="D295" s="407"/>
      <c r="E295" s="407"/>
      <c r="F295" s="407"/>
      <c r="G295" s="407"/>
      <c r="H295" s="407"/>
      <c r="I295" s="407"/>
      <c r="J295" s="407"/>
      <c r="K295" s="407"/>
      <c r="L295" s="407"/>
    </row>
    <row r="296" spans="3:12">
      <c r="C296" s="407"/>
      <c r="D296" s="407"/>
      <c r="E296" s="407"/>
      <c r="F296" s="407"/>
      <c r="G296" s="407"/>
      <c r="H296" s="407"/>
      <c r="I296" s="407"/>
      <c r="J296" s="407"/>
      <c r="K296" s="407"/>
      <c r="L296" s="407"/>
    </row>
    <row r="297" spans="3:12">
      <c r="C297" s="407"/>
      <c r="D297" s="407"/>
      <c r="E297" s="407"/>
      <c r="F297" s="407"/>
      <c r="G297" s="407"/>
      <c r="H297" s="407"/>
      <c r="I297" s="407"/>
      <c r="J297" s="407"/>
      <c r="K297" s="407"/>
      <c r="L297" s="407"/>
    </row>
    <row r="298" spans="3:12">
      <c r="C298" s="407"/>
      <c r="D298" s="407"/>
      <c r="E298" s="407"/>
      <c r="F298" s="407"/>
      <c r="G298" s="407"/>
      <c r="H298" s="407"/>
      <c r="I298" s="407"/>
      <c r="J298" s="407"/>
      <c r="K298" s="407"/>
      <c r="L298" s="407"/>
    </row>
    <row r="299" spans="3:12">
      <c r="C299" s="407"/>
      <c r="D299" s="407"/>
      <c r="E299" s="407"/>
      <c r="F299" s="407"/>
      <c r="G299" s="407"/>
      <c r="H299" s="407"/>
      <c r="I299" s="407"/>
      <c r="J299" s="407"/>
      <c r="K299" s="407"/>
      <c r="L299" s="407"/>
    </row>
    <row r="300" spans="3:12">
      <c r="C300" s="407"/>
      <c r="D300" s="407"/>
      <c r="E300" s="407"/>
      <c r="F300" s="407"/>
      <c r="G300" s="407"/>
      <c r="H300" s="407"/>
      <c r="I300" s="407"/>
      <c r="J300" s="407"/>
      <c r="K300" s="407"/>
      <c r="L300" s="407"/>
    </row>
    <row r="301" spans="3:12">
      <c r="C301" s="407"/>
      <c r="D301" s="407"/>
      <c r="E301" s="407"/>
      <c r="F301" s="407"/>
      <c r="G301" s="407"/>
      <c r="H301" s="407"/>
      <c r="I301" s="407"/>
      <c r="J301" s="407"/>
      <c r="K301" s="407"/>
      <c r="L301" s="407"/>
    </row>
    <row r="302" spans="3:12">
      <c r="C302" s="407"/>
      <c r="D302" s="407"/>
      <c r="E302" s="407"/>
      <c r="F302" s="407"/>
      <c r="G302" s="407"/>
      <c r="H302" s="407"/>
      <c r="I302" s="407"/>
      <c r="J302" s="407"/>
      <c r="K302" s="407"/>
      <c r="L302" s="407"/>
    </row>
    <row r="303" spans="3:12">
      <c r="C303" s="407"/>
      <c r="D303" s="407"/>
      <c r="E303" s="407"/>
      <c r="F303" s="407"/>
      <c r="G303" s="407"/>
      <c r="H303" s="407"/>
      <c r="I303" s="407"/>
      <c r="J303" s="407"/>
      <c r="K303" s="407"/>
      <c r="L303" s="407"/>
    </row>
    <row r="304" spans="3:12">
      <c r="C304" s="407"/>
      <c r="D304" s="407"/>
      <c r="E304" s="407"/>
      <c r="F304" s="407"/>
      <c r="G304" s="407"/>
      <c r="H304" s="407"/>
      <c r="I304" s="407"/>
      <c r="J304" s="407"/>
      <c r="K304" s="407"/>
      <c r="L304" s="407"/>
    </row>
    <row r="305" spans="3:12">
      <c r="C305" s="407"/>
      <c r="D305" s="407"/>
      <c r="E305" s="407"/>
      <c r="F305" s="407"/>
      <c r="G305" s="407"/>
      <c r="H305" s="407"/>
      <c r="I305" s="407"/>
      <c r="J305" s="407"/>
      <c r="K305" s="407"/>
      <c r="L305" s="407"/>
    </row>
    <row r="306" spans="3:12">
      <c r="C306" s="407"/>
      <c r="D306" s="407"/>
      <c r="E306" s="407"/>
      <c r="F306" s="407"/>
      <c r="G306" s="407"/>
      <c r="H306" s="407"/>
      <c r="I306" s="407"/>
      <c r="J306" s="407"/>
      <c r="K306" s="407"/>
      <c r="L306" s="407"/>
    </row>
    <row r="307" spans="3:12">
      <c r="C307" s="407"/>
      <c r="D307" s="407"/>
      <c r="E307" s="407"/>
      <c r="F307" s="407"/>
      <c r="G307" s="407"/>
      <c r="H307" s="407"/>
      <c r="I307" s="407"/>
      <c r="J307" s="407"/>
      <c r="K307" s="407"/>
      <c r="L307" s="407"/>
    </row>
    <row r="308" spans="3:12">
      <c r="C308" s="407"/>
      <c r="D308" s="407"/>
      <c r="E308" s="407"/>
      <c r="F308" s="407"/>
      <c r="G308" s="407"/>
      <c r="H308" s="407"/>
      <c r="I308" s="407"/>
      <c r="J308" s="407"/>
      <c r="K308" s="407"/>
      <c r="L308" s="407"/>
    </row>
    <row r="309" spans="3:12">
      <c r="C309" s="407"/>
      <c r="D309" s="407"/>
      <c r="E309" s="407"/>
      <c r="F309" s="407"/>
      <c r="G309" s="407"/>
      <c r="H309" s="407"/>
      <c r="I309" s="407"/>
      <c r="J309" s="407"/>
      <c r="K309" s="407"/>
      <c r="L309" s="407"/>
    </row>
    <row r="310" spans="3:12">
      <c r="C310" s="407"/>
      <c r="D310" s="407"/>
      <c r="E310" s="407"/>
      <c r="F310" s="407"/>
      <c r="G310" s="407"/>
      <c r="H310" s="407"/>
      <c r="I310" s="407"/>
      <c r="J310" s="407"/>
      <c r="K310" s="407"/>
      <c r="L310" s="407"/>
    </row>
    <row r="311" spans="3:12">
      <c r="C311" s="407"/>
      <c r="D311" s="407"/>
      <c r="E311" s="407"/>
      <c r="F311" s="407"/>
      <c r="G311" s="407"/>
      <c r="H311" s="407"/>
      <c r="I311" s="407"/>
      <c r="J311" s="407"/>
      <c r="K311" s="407"/>
      <c r="L311" s="407"/>
    </row>
    <row r="312" spans="3:12">
      <c r="C312" s="407"/>
      <c r="D312" s="407"/>
      <c r="E312" s="407"/>
      <c r="F312" s="407"/>
      <c r="G312" s="407"/>
      <c r="H312" s="407"/>
      <c r="I312" s="407"/>
      <c r="J312" s="407"/>
      <c r="K312" s="407"/>
      <c r="L312" s="407"/>
    </row>
    <row r="313" spans="3:12">
      <c r="C313" s="407"/>
      <c r="D313" s="407"/>
      <c r="E313" s="407"/>
      <c r="F313" s="407"/>
      <c r="G313" s="407"/>
      <c r="H313" s="407"/>
      <c r="I313" s="407"/>
      <c r="J313" s="407"/>
      <c r="K313" s="407"/>
      <c r="L313" s="407"/>
    </row>
    <row r="314" spans="3:12">
      <c r="C314" s="407"/>
      <c r="D314" s="407"/>
      <c r="E314" s="407"/>
      <c r="F314" s="407"/>
      <c r="G314" s="407"/>
      <c r="H314" s="407"/>
      <c r="I314" s="407"/>
      <c r="J314" s="407"/>
      <c r="K314" s="407"/>
      <c r="L314" s="407"/>
    </row>
    <row r="315" spans="3:12">
      <c r="C315" s="407"/>
      <c r="D315" s="407"/>
      <c r="E315" s="407"/>
      <c r="F315" s="407"/>
      <c r="G315" s="407"/>
      <c r="H315" s="407"/>
      <c r="I315" s="407"/>
      <c r="J315" s="407"/>
      <c r="K315" s="407"/>
      <c r="L315" s="407"/>
    </row>
    <row r="316" spans="3:12">
      <c r="C316" s="407"/>
      <c r="D316" s="407"/>
      <c r="E316" s="407"/>
      <c r="F316" s="407"/>
      <c r="G316" s="407"/>
      <c r="H316" s="407"/>
      <c r="I316" s="407"/>
      <c r="J316" s="407"/>
      <c r="K316" s="407"/>
      <c r="L316" s="407"/>
    </row>
    <row r="317" spans="3:12">
      <c r="C317" s="407"/>
      <c r="D317" s="407"/>
      <c r="E317" s="407"/>
      <c r="F317" s="407"/>
      <c r="G317" s="407"/>
      <c r="H317" s="407"/>
      <c r="I317" s="407"/>
      <c r="J317" s="407"/>
      <c r="K317" s="407"/>
      <c r="L317" s="407"/>
    </row>
    <row r="318" spans="3:12">
      <c r="C318" s="407"/>
      <c r="D318" s="407"/>
      <c r="E318" s="407"/>
      <c r="F318" s="407"/>
      <c r="G318" s="407"/>
      <c r="H318" s="407"/>
      <c r="I318" s="407"/>
      <c r="J318" s="407"/>
      <c r="K318" s="407"/>
      <c r="L318" s="407"/>
    </row>
    <row r="319" spans="3:12">
      <c r="C319" s="407"/>
      <c r="D319" s="407"/>
      <c r="E319" s="407"/>
      <c r="F319" s="407"/>
      <c r="G319" s="407"/>
      <c r="H319" s="407"/>
      <c r="I319" s="407"/>
      <c r="J319" s="407"/>
      <c r="K319" s="407"/>
      <c r="L319" s="407"/>
    </row>
    <row r="320" spans="3:12">
      <c r="C320" s="407"/>
      <c r="D320" s="407"/>
      <c r="E320" s="407"/>
      <c r="F320" s="407"/>
      <c r="G320" s="407"/>
      <c r="H320" s="407"/>
      <c r="I320" s="407"/>
      <c r="J320" s="407"/>
      <c r="K320" s="407"/>
      <c r="L320" s="407"/>
    </row>
    <row r="321" spans="3:12">
      <c r="C321" s="407"/>
      <c r="D321" s="407"/>
      <c r="E321" s="407"/>
      <c r="F321" s="407"/>
      <c r="G321" s="407"/>
      <c r="H321" s="407"/>
      <c r="I321" s="407"/>
      <c r="J321" s="407"/>
      <c r="K321" s="407"/>
      <c r="L321" s="407"/>
    </row>
    <row r="322" spans="3:12">
      <c r="C322" s="407"/>
      <c r="D322" s="407"/>
      <c r="E322" s="407"/>
      <c r="F322" s="407"/>
      <c r="G322" s="407"/>
      <c r="H322" s="407"/>
      <c r="I322" s="407"/>
      <c r="J322" s="407"/>
      <c r="K322" s="407"/>
      <c r="L322" s="407"/>
    </row>
    <row r="323" spans="3:12">
      <c r="C323" s="407"/>
      <c r="D323" s="407"/>
      <c r="E323" s="407"/>
      <c r="F323" s="407"/>
      <c r="G323" s="407"/>
      <c r="H323" s="407"/>
      <c r="I323" s="407"/>
      <c r="J323" s="407"/>
      <c r="K323" s="407"/>
      <c r="L323" s="407"/>
    </row>
    <row r="324" spans="3:12">
      <c r="C324" s="407"/>
      <c r="D324" s="407"/>
      <c r="E324" s="407"/>
      <c r="F324" s="407"/>
      <c r="G324" s="407"/>
      <c r="H324" s="407"/>
      <c r="I324" s="407"/>
      <c r="J324" s="407"/>
      <c r="K324" s="407"/>
      <c r="L324" s="407"/>
    </row>
    <row r="325" spans="3:12">
      <c r="C325" s="407"/>
      <c r="D325" s="407"/>
      <c r="E325" s="407"/>
      <c r="F325" s="407"/>
      <c r="G325" s="407"/>
      <c r="H325" s="407"/>
      <c r="I325" s="407"/>
      <c r="J325" s="407"/>
      <c r="K325" s="407"/>
      <c r="L325" s="407"/>
    </row>
    <row r="326" spans="3:12">
      <c r="C326" s="407"/>
      <c r="D326" s="407"/>
      <c r="E326" s="407"/>
      <c r="F326" s="407"/>
      <c r="G326" s="407"/>
      <c r="H326" s="407"/>
      <c r="I326" s="407"/>
      <c r="J326" s="407"/>
      <c r="K326" s="407"/>
      <c r="L326" s="407"/>
    </row>
    <row r="327" spans="3:12">
      <c r="C327" s="407"/>
      <c r="D327" s="407"/>
      <c r="E327" s="407"/>
      <c r="F327" s="407"/>
      <c r="G327" s="407"/>
      <c r="H327" s="407"/>
      <c r="I327" s="407"/>
      <c r="J327" s="407"/>
      <c r="K327" s="407"/>
      <c r="L327" s="407"/>
    </row>
    <row r="328" spans="3:12">
      <c r="C328" s="407"/>
      <c r="D328" s="407"/>
      <c r="E328" s="407"/>
      <c r="F328" s="407"/>
      <c r="G328" s="407"/>
      <c r="H328" s="407"/>
      <c r="I328" s="407"/>
      <c r="J328" s="407"/>
      <c r="K328" s="407"/>
      <c r="L328" s="407"/>
    </row>
    <row r="329" spans="3:12">
      <c r="C329" s="407"/>
      <c r="D329" s="407"/>
      <c r="E329" s="407"/>
      <c r="F329" s="407"/>
      <c r="G329" s="407"/>
      <c r="H329" s="407"/>
      <c r="I329" s="407"/>
      <c r="J329" s="407"/>
      <c r="K329" s="407"/>
      <c r="L329" s="407"/>
    </row>
    <row r="330" spans="3:12">
      <c r="C330" s="407"/>
      <c r="D330" s="407"/>
      <c r="E330" s="407"/>
      <c r="F330" s="407"/>
      <c r="G330" s="407"/>
      <c r="H330" s="407"/>
      <c r="I330" s="407"/>
      <c r="J330" s="407"/>
      <c r="K330" s="407"/>
      <c r="L330" s="407"/>
    </row>
    <row r="331" spans="3:12">
      <c r="C331" s="407"/>
      <c r="D331" s="407"/>
      <c r="E331" s="407"/>
      <c r="F331" s="407"/>
      <c r="G331" s="407"/>
      <c r="H331" s="407"/>
      <c r="I331" s="407"/>
      <c r="J331" s="407"/>
      <c r="K331" s="407"/>
      <c r="L331" s="407"/>
    </row>
    <row r="332" spans="3:12">
      <c r="C332" s="407"/>
      <c r="D332" s="407"/>
      <c r="E332" s="407"/>
      <c r="F332" s="407"/>
      <c r="G332" s="407"/>
      <c r="H332" s="407"/>
      <c r="I332" s="407"/>
      <c r="J332" s="407"/>
      <c r="K332" s="407"/>
      <c r="L332" s="407"/>
    </row>
    <row r="333" spans="3:12">
      <c r="C333" s="407"/>
      <c r="D333" s="407"/>
      <c r="E333" s="407"/>
      <c r="F333" s="407"/>
      <c r="G333" s="407"/>
      <c r="H333" s="407"/>
      <c r="I333" s="407"/>
      <c r="J333" s="407"/>
      <c r="K333" s="407"/>
      <c r="L333" s="407"/>
    </row>
    <row r="334" spans="3:12">
      <c r="C334" s="407"/>
      <c r="D334" s="407"/>
      <c r="E334" s="407"/>
      <c r="F334" s="407"/>
      <c r="G334" s="407"/>
      <c r="H334" s="407"/>
      <c r="I334" s="407"/>
      <c r="J334" s="407"/>
      <c r="K334" s="407"/>
      <c r="L334" s="407"/>
    </row>
    <row r="335" spans="3:12">
      <c r="C335" s="407"/>
      <c r="D335" s="407"/>
      <c r="E335" s="407"/>
      <c r="F335" s="407"/>
      <c r="G335" s="407"/>
      <c r="H335" s="407"/>
      <c r="I335" s="407"/>
      <c r="J335" s="407"/>
      <c r="K335" s="407"/>
      <c r="L335" s="407"/>
    </row>
    <row r="336" spans="3:12">
      <c r="C336" s="407"/>
      <c r="D336" s="407"/>
      <c r="E336" s="407"/>
      <c r="F336" s="407"/>
      <c r="G336" s="407"/>
      <c r="H336" s="407"/>
      <c r="I336" s="407"/>
      <c r="J336" s="407"/>
      <c r="K336" s="407"/>
      <c r="L336" s="407"/>
    </row>
    <row r="337" spans="3:12">
      <c r="C337" s="407"/>
      <c r="D337" s="407"/>
      <c r="E337" s="407"/>
      <c r="F337" s="407"/>
      <c r="G337" s="407"/>
      <c r="H337" s="407"/>
      <c r="I337" s="407"/>
      <c r="J337" s="407"/>
      <c r="K337" s="407"/>
      <c r="L337" s="407"/>
    </row>
    <row r="338" spans="3:12">
      <c r="C338" s="407"/>
      <c r="D338" s="407"/>
      <c r="E338" s="407"/>
      <c r="F338" s="407"/>
      <c r="G338" s="407"/>
      <c r="H338" s="407"/>
      <c r="I338" s="407"/>
      <c r="J338" s="407"/>
      <c r="K338" s="407"/>
      <c r="L338" s="407"/>
    </row>
    <row r="339" spans="3:12">
      <c r="C339" s="407"/>
      <c r="D339" s="407"/>
      <c r="E339" s="407"/>
      <c r="F339" s="407"/>
      <c r="G339" s="407"/>
      <c r="H339" s="407"/>
      <c r="I339" s="407"/>
      <c r="J339" s="407"/>
      <c r="K339" s="407"/>
      <c r="L339" s="407"/>
    </row>
    <row r="340" spans="3:12">
      <c r="C340" s="407"/>
      <c r="D340" s="407"/>
      <c r="E340" s="407"/>
      <c r="F340" s="407"/>
      <c r="G340" s="407"/>
      <c r="H340" s="407"/>
      <c r="I340" s="407"/>
      <c r="J340" s="407"/>
      <c r="K340" s="407"/>
      <c r="L340" s="407"/>
    </row>
    <row r="341" spans="3:12">
      <c r="C341" s="407"/>
      <c r="D341" s="407"/>
      <c r="E341" s="407"/>
      <c r="F341" s="407"/>
      <c r="G341" s="407"/>
      <c r="H341" s="407"/>
      <c r="I341" s="407"/>
      <c r="J341" s="407"/>
      <c r="K341" s="407"/>
      <c r="L341" s="407"/>
    </row>
    <row r="342" spans="3:12">
      <c r="C342" s="407"/>
      <c r="D342" s="407"/>
      <c r="E342" s="407"/>
      <c r="F342" s="407"/>
      <c r="G342" s="407"/>
      <c r="H342" s="407"/>
      <c r="I342" s="407"/>
      <c r="J342" s="407"/>
      <c r="K342" s="407"/>
      <c r="L342" s="407"/>
    </row>
    <row r="343" spans="3:12">
      <c r="C343" s="407"/>
      <c r="D343" s="407"/>
      <c r="E343" s="407"/>
      <c r="F343" s="407"/>
      <c r="G343" s="407"/>
      <c r="H343" s="407"/>
      <c r="I343" s="407"/>
      <c r="J343" s="407"/>
      <c r="K343" s="407"/>
      <c r="L343" s="407"/>
    </row>
    <row r="344" spans="3:12">
      <c r="C344" s="407"/>
      <c r="D344" s="407"/>
      <c r="E344" s="407"/>
      <c r="F344" s="407"/>
      <c r="G344" s="407"/>
      <c r="H344" s="407"/>
      <c r="I344" s="407"/>
      <c r="J344" s="407"/>
      <c r="K344" s="407"/>
      <c r="L344" s="407"/>
    </row>
    <row r="345" spans="3:12">
      <c r="C345" s="407"/>
      <c r="D345" s="407"/>
      <c r="E345" s="407"/>
      <c r="F345" s="407"/>
      <c r="G345" s="407"/>
      <c r="H345" s="407"/>
      <c r="I345" s="407"/>
      <c r="J345" s="407"/>
      <c r="K345" s="407"/>
      <c r="L345" s="407"/>
    </row>
    <row r="346" spans="3:12">
      <c r="C346" s="407"/>
      <c r="D346" s="407"/>
      <c r="E346" s="407"/>
      <c r="F346" s="407"/>
      <c r="G346" s="407"/>
      <c r="H346" s="407"/>
      <c r="I346" s="407"/>
      <c r="J346" s="407"/>
      <c r="K346" s="407"/>
      <c r="L346" s="407"/>
    </row>
    <row r="347" spans="3:12">
      <c r="C347" s="407"/>
      <c r="D347" s="407"/>
      <c r="E347" s="407"/>
      <c r="F347" s="407"/>
      <c r="G347" s="407"/>
      <c r="H347" s="407"/>
      <c r="I347" s="407"/>
      <c r="J347" s="407"/>
      <c r="K347" s="407"/>
      <c r="L347" s="407"/>
    </row>
    <row r="348" spans="3:12">
      <c r="C348" s="407"/>
      <c r="D348" s="407"/>
      <c r="E348" s="407"/>
      <c r="F348" s="407"/>
      <c r="G348" s="407"/>
      <c r="H348" s="407"/>
      <c r="I348" s="407"/>
      <c r="J348" s="407"/>
      <c r="K348" s="407"/>
      <c r="L348" s="407"/>
    </row>
    <row r="349" spans="3:12">
      <c r="C349" s="407"/>
      <c r="D349" s="407"/>
      <c r="E349" s="407"/>
      <c r="F349" s="407"/>
      <c r="G349" s="407"/>
      <c r="H349" s="407"/>
      <c r="I349" s="407"/>
      <c r="J349" s="407"/>
      <c r="K349" s="407"/>
      <c r="L349" s="407"/>
    </row>
    <row r="350" spans="3:12">
      <c r="C350" s="407"/>
      <c r="D350" s="407"/>
      <c r="E350" s="407"/>
      <c r="F350" s="407"/>
      <c r="G350" s="407"/>
      <c r="H350" s="407"/>
      <c r="I350" s="407"/>
      <c r="J350" s="407"/>
      <c r="K350" s="407"/>
      <c r="L350" s="407"/>
    </row>
    <row r="351" spans="3:12">
      <c r="C351" s="407"/>
      <c r="D351" s="407"/>
      <c r="E351" s="407"/>
      <c r="F351" s="407"/>
      <c r="G351" s="407"/>
      <c r="H351" s="407"/>
      <c r="I351" s="407"/>
      <c r="J351" s="407"/>
      <c r="K351" s="407"/>
      <c r="L351" s="407"/>
    </row>
    <row r="352" spans="3:12">
      <c r="C352" s="407"/>
      <c r="D352" s="407"/>
      <c r="E352" s="407"/>
      <c r="F352" s="407"/>
      <c r="G352" s="407"/>
      <c r="H352" s="407"/>
      <c r="I352" s="407"/>
      <c r="J352" s="407"/>
      <c r="K352" s="407"/>
      <c r="L352" s="407"/>
    </row>
    <row r="353" spans="3:12">
      <c r="C353" s="407"/>
      <c r="D353" s="407"/>
      <c r="E353" s="407"/>
      <c r="F353" s="407"/>
      <c r="G353" s="407"/>
      <c r="H353" s="407"/>
      <c r="I353" s="407"/>
      <c r="J353" s="407"/>
      <c r="K353" s="407"/>
      <c r="L353" s="407"/>
    </row>
    <row r="354" spans="3:12">
      <c r="C354" s="407"/>
      <c r="D354" s="407"/>
      <c r="E354" s="407"/>
      <c r="F354" s="407"/>
      <c r="G354" s="407"/>
      <c r="H354" s="407"/>
      <c r="I354" s="407"/>
      <c r="J354" s="407"/>
      <c r="K354" s="407"/>
      <c r="L354" s="407"/>
    </row>
    <row r="355" spans="3:12">
      <c r="C355" s="407"/>
      <c r="D355" s="407"/>
      <c r="E355" s="407"/>
      <c r="F355" s="407"/>
      <c r="G355" s="407"/>
      <c r="H355" s="407"/>
      <c r="I355" s="407"/>
      <c r="J355" s="407"/>
      <c r="K355" s="407"/>
      <c r="L355" s="407"/>
    </row>
    <row r="356" spans="3:12">
      <c r="C356" s="407"/>
      <c r="D356" s="407"/>
      <c r="E356" s="407"/>
      <c r="F356" s="407"/>
      <c r="G356" s="407"/>
      <c r="H356" s="407"/>
      <c r="I356" s="407"/>
      <c r="J356" s="407"/>
      <c r="K356" s="407"/>
      <c r="L356" s="407"/>
    </row>
    <row r="357" spans="3:12">
      <c r="C357" s="407"/>
      <c r="D357" s="407"/>
      <c r="E357" s="407"/>
      <c r="F357" s="407"/>
      <c r="G357" s="407"/>
      <c r="H357" s="407"/>
      <c r="I357" s="407"/>
      <c r="J357" s="407"/>
      <c r="K357" s="407"/>
      <c r="L357" s="407"/>
    </row>
    <row r="358" spans="3:12">
      <c r="C358" s="407"/>
      <c r="D358" s="407"/>
      <c r="E358" s="407"/>
      <c r="F358" s="407"/>
      <c r="G358" s="407"/>
      <c r="H358" s="407"/>
      <c r="I358" s="407"/>
      <c r="J358" s="407"/>
      <c r="K358" s="407"/>
      <c r="L358" s="407"/>
    </row>
    <row r="359" spans="3:12">
      <c r="C359" s="407"/>
      <c r="D359" s="407"/>
      <c r="E359" s="407"/>
      <c r="F359" s="407"/>
      <c r="G359" s="407"/>
      <c r="H359" s="407"/>
      <c r="I359" s="407"/>
      <c r="J359" s="407"/>
      <c r="K359" s="407"/>
      <c r="L359" s="407"/>
    </row>
    <row r="360" spans="3:12">
      <c r="C360" s="407"/>
      <c r="D360" s="407"/>
      <c r="E360" s="407"/>
      <c r="F360" s="407"/>
      <c r="G360" s="407"/>
      <c r="H360" s="407"/>
      <c r="I360" s="407"/>
      <c r="J360" s="407"/>
      <c r="K360" s="407"/>
      <c r="L360" s="407"/>
    </row>
    <row r="361" spans="3:12">
      <c r="C361" s="407"/>
      <c r="D361" s="407"/>
      <c r="E361" s="407"/>
      <c r="F361" s="407"/>
      <c r="G361" s="407"/>
      <c r="H361" s="407"/>
      <c r="I361" s="407"/>
      <c r="J361" s="407"/>
      <c r="K361" s="407"/>
      <c r="L361" s="407"/>
    </row>
    <row r="362" spans="3:12">
      <c r="C362" s="407"/>
      <c r="D362" s="407"/>
      <c r="E362" s="407"/>
      <c r="F362" s="407"/>
      <c r="G362" s="407"/>
      <c r="H362" s="407"/>
      <c r="I362" s="407"/>
      <c r="J362" s="407"/>
      <c r="K362" s="407"/>
      <c r="L362" s="407"/>
    </row>
    <row r="363" spans="3:12">
      <c r="C363" s="407"/>
      <c r="D363" s="407"/>
      <c r="E363" s="407"/>
      <c r="F363" s="407"/>
      <c r="G363" s="407"/>
      <c r="H363" s="407"/>
      <c r="I363" s="407"/>
      <c r="J363" s="407"/>
      <c r="K363" s="407"/>
      <c r="L363" s="407"/>
    </row>
    <row r="364" spans="3:12">
      <c r="C364" s="407"/>
      <c r="D364" s="407"/>
      <c r="E364" s="407"/>
      <c r="F364" s="407"/>
      <c r="G364" s="407"/>
      <c r="H364" s="407"/>
      <c r="I364" s="407"/>
      <c r="J364" s="407"/>
      <c r="K364" s="407"/>
      <c r="L364" s="407"/>
    </row>
    <row r="365" spans="3:12">
      <c r="C365" s="407"/>
      <c r="D365" s="407"/>
      <c r="E365" s="407"/>
      <c r="F365" s="407"/>
      <c r="G365" s="407"/>
      <c r="H365" s="407"/>
      <c r="I365" s="407"/>
      <c r="J365" s="407"/>
      <c r="K365" s="407"/>
      <c r="L365" s="407"/>
    </row>
    <row r="366" spans="3:12">
      <c r="C366" s="407"/>
      <c r="D366" s="407"/>
      <c r="E366" s="407"/>
      <c r="F366" s="407"/>
      <c r="G366" s="407"/>
      <c r="H366" s="407"/>
      <c r="I366" s="407"/>
      <c r="J366" s="407"/>
      <c r="K366" s="407"/>
      <c r="L366" s="407"/>
    </row>
    <row r="367" spans="3:12">
      <c r="C367" s="407"/>
      <c r="D367" s="407"/>
      <c r="E367" s="407"/>
      <c r="F367" s="407"/>
      <c r="G367" s="407"/>
      <c r="H367" s="407"/>
      <c r="I367" s="407"/>
      <c r="J367" s="407"/>
      <c r="K367" s="407"/>
      <c r="L367" s="407"/>
    </row>
    <row r="368" spans="3:12">
      <c r="C368" s="407"/>
      <c r="D368" s="407"/>
      <c r="E368" s="407"/>
      <c r="F368" s="407"/>
      <c r="G368" s="407"/>
      <c r="H368" s="407"/>
      <c r="I368" s="407"/>
      <c r="J368" s="407"/>
      <c r="K368" s="407"/>
      <c r="L368" s="407"/>
    </row>
    <row r="369" spans="3:12">
      <c r="C369" s="407"/>
      <c r="D369" s="407"/>
      <c r="E369" s="407"/>
      <c r="F369" s="407"/>
      <c r="G369" s="407"/>
      <c r="H369" s="407"/>
      <c r="I369" s="407"/>
      <c r="J369" s="407"/>
      <c r="K369" s="407"/>
      <c r="L369" s="407"/>
    </row>
    <row r="370" spans="3:12">
      <c r="C370" s="407"/>
      <c r="D370" s="407"/>
      <c r="E370" s="407"/>
      <c r="F370" s="407"/>
      <c r="G370" s="407"/>
      <c r="H370" s="407"/>
      <c r="I370" s="407"/>
      <c r="J370" s="407"/>
      <c r="K370" s="407"/>
      <c r="L370" s="407"/>
    </row>
    <row r="371" spans="3:12">
      <c r="C371" s="407"/>
      <c r="D371" s="407"/>
      <c r="E371" s="407"/>
      <c r="F371" s="407"/>
      <c r="G371" s="407"/>
      <c r="H371" s="407"/>
      <c r="I371" s="407"/>
      <c r="J371" s="407"/>
      <c r="K371" s="407"/>
      <c r="L371" s="407"/>
    </row>
    <row r="372" spans="3:12">
      <c r="C372" s="407"/>
      <c r="D372" s="407"/>
      <c r="E372" s="407"/>
      <c r="F372" s="407"/>
      <c r="G372" s="407"/>
      <c r="H372" s="407"/>
      <c r="I372" s="407"/>
      <c r="J372" s="407"/>
      <c r="K372" s="407"/>
      <c r="L372" s="407"/>
    </row>
    <row r="373" spans="3:12">
      <c r="C373" s="407"/>
      <c r="D373" s="407"/>
      <c r="E373" s="407"/>
      <c r="F373" s="407"/>
      <c r="G373" s="407"/>
      <c r="H373" s="407"/>
      <c r="I373" s="407"/>
      <c r="J373" s="407"/>
      <c r="K373" s="407"/>
      <c r="L373" s="407"/>
    </row>
    <row r="374" spans="3:12">
      <c r="C374" s="407"/>
      <c r="D374" s="407"/>
      <c r="E374" s="407"/>
      <c r="F374" s="407"/>
      <c r="G374" s="407"/>
      <c r="H374" s="407"/>
      <c r="I374" s="407"/>
      <c r="J374" s="407"/>
      <c r="K374" s="407"/>
      <c r="L374" s="407"/>
    </row>
    <row r="375" spans="3:12">
      <c r="C375" s="407"/>
      <c r="D375" s="407"/>
      <c r="E375" s="407"/>
      <c r="F375" s="407"/>
      <c r="G375" s="407"/>
      <c r="H375" s="407"/>
      <c r="I375" s="407"/>
      <c r="J375" s="407"/>
      <c r="K375" s="407"/>
      <c r="L375" s="407"/>
    </row>
    <row r="376" spans="3:12">
      <c r="C376" s="407"/>
      <c r="D376" s="407"/>
      <c r="E376" s="407"/>
      <c r="F376" s="407"/>
      <c r="G376" s="407"/>
      <c r="H376" s="407"/>
      <c r="I376" s="407"/>
      <c r="J376" s="407"/>
      <c r="K376" s="407"/>
      <c r="L376" s="407"/>
    </row>
    <row r="377" spans="3:12">
      <c r="C377" s="407"/>
      <c r="D377" s="407"/>
      <c r="E377" s="407"/>
      <c r="F377" s="407"/>
      <c r="G377" s="407"/>
      <c r="H377" s="407"/>
      <c r="I377" s="407"/>
      <c r="J377" s="407"/>
      <c r="K377" s="407"/>
      <c r="L377" s="407"/>
    </row>
    <row r="378" spans="3:12">
      <c r="C378" s="407"/>
      <c r="D378" s="407"/>
      <c r="E378" s="407"/>
      <c r="F378" s="407"/>
      <c r="G378" s="407"/>
      <c r="H378" s="407"/>
      <c r="I378" s="407"/>
      <c r="J378" s="407"/>
      <c r="K378" s="407"/>
      <c r="L378" s="407"/>
    </row>
    <row r="379" spans="3:12">
      <c r="C379" s="407"/>
      <c r="D379" s="407"/>
      <c r="E379" s="407"/>
      <c r="F379" s="407"/>
      <c r="G379" s="407"/>
      <c r="H379" s="407"/>
      <c r="I379" s="407"/>
      <c r="J379" s="407"/>
      <c r="K379" s="407"/>
      <c r="L379" s="407"/>
    </row>
    <row r="380" spans="3:12">
      <c r="C380" s="407"/>
      <c r="D380" s="407"/>
      <c r="E380" s="407"/>
      <c r="F380" s="407"/>
      <c r="G380" s="407"/>
      <c r="H380" s="407"/>
      <c r="I380" s="407"/>
      <c r="J380" s="407"/>
      <c r="K380" s="407"/>
      <c r="L380" s="407"/>
    </row>
    <row r="381" spans="3:12">
      <c r="C381" s="407"/>
      <c r="D381" s="407"/>
      <c r="E381" s="407"/>
      <c r="F381" s="407"/>
      <c r="G381" s="407"/>
      <c r="H381" s="407"/>
      <c r="I381" s="407"/>
      <c r="J381" s="407"/>
      <c r="K381" s="407"/>
      <c r="L381" s="407"/>
    </row>
    <row r="382" spans="3:12">
      <c r="C382" s="407"/>
      <c r="D382" s="407"/>
      <c r="E382" s="407"/>
      <c r="F382" s="407"/>
      <c r="G382" s="407"/>
      <c r="H382" s="407"/>
      <c r="I382" s="407"/>
      <c r="J382" s="407"/>
      <c r="K382" s="407"/>
      <c r="L382" s="407"/>
    </row>
    <row r="383" spans="3:12">
      <c r="C383" s="407"/>
      <c r="D383" s="407"/>
      <c r="E383" s="407"/>
      <c r="F383" s="407"/>
      <c r="G383" s="407"/>
      <c r="H383" s="407"/>
      <c r="I383" s="407"/>
      <c r="J383" s="407"/>
      <c r="K383" s="407"/>
      <c r="L383" s="407"/>
    </row>
    <row r="384" spans="3:12">
      <c r="C384" s="407"/>
      <c r="D384" s="407"/>
      <c r="E384" s="407"/>
      <c r="F384" s="407"/>
      <c r="G384" s="407"/>
      <c r="H384" s="407"/>
      <c r="I384" s="407"/>
      <c r="J384" s="407"/>
      <c r="K384" s="407"/>
      <c r="L384" s="407"/>
    </row>
    <row r="385" spans="3:12">
      <c r="C385" s="407"/>
      <c r="D385" s="407"/>
      <c r="E385" s="407"/>
      <c r="F385" s="407"/>
      <c r="G385" s="407"/>
      <c r="H385" s="407"/>
      <c r="I385" s="407"/>
      <c r="J385" s="407"/>
      <c r="K385" s="407"/>
      <c r="L385" s="407"/>
    </row>
    <row r="386" spans="3:12">
      <c r="C386" s="407"/>
      <c r="D386" s="407"/>
      <c r="E386" s="407"/>
      <c r="F386" s="407"/>
      <c r="G386" s="407"/>
      <c r="H386" s="407"/>
      <c r="I386" s="407"/>
      <c r="J386" s="407"/>
      <c r="K386" s="407"/>
      <c r="L386" s="407"/>
    </row>
    <row r="387" spans="3:12">
      <c r="C387" s="407"/>
      <c r="D387" s="407"/>
      <c r="E387" s="407"/>
      <c r="F387" s="407"/>
      <c r="G387" s="407"/>
      <c r="H387" s="407"/>
      <c r="I387" s="407"/>
      <c r="J387" s="407"/>
      <c r="K387" s="407"/>
      <c r="L387" s="407"/>
    </row>
    <row r="388" spans="3:12">
      <c r="C388" s="407"/>
      <c r="D388" s="407"/>
      <c r="E388" s="407"/>
      <c r="F388" s="407"/>
      <c r="G388" s="407"/>
      <c r="H388" s="407"/>
      <c r="I388" s="407"/>
      <c r="J388" s="407"/>
      <c r="K388" s="407"/>
      <c r="L388" s="407"/>
    </row>
    <row r="389" spans="3:12">
      <c r="C389" s="407"/>
      <c r="D389" s="407"/>
      <c r="E389" s="407"/>
      <c r="F389" s="407"/>
      <c r="G389" s="407"/>
      <c r="H389" s="407"/>
      <c r="I389" s="407"/>
      <c r="J389" s="407"/>
      <c r="K389" s="407"/>
      <c r="L389" s="407"/>
    </row>
    <row r="390" spans="3:12">
      <c r="C390" s="407"/>
      <c r="D390" s="407"/>
      <c r="E390" s="407"/>
      <c r="F390" s="407"/>
      <c r="G390" s="407"/>
      <c r="H390" s="407"/>
      <c r="I390" s="407"/>
      <c r="J390" s="407"/>
      <c r="K390" s="407"/>
      <c r="L390" s="407"/>
    </row>
    <row r="391" spans="3:12">
      <c r="C391" s="407"/>
      <c r="D391" s="407"/>
      <c r="E391" s="407"/>
      <c r="F391" s="407"/>
      <c r="G391" s="407"/>
      <c r="H391" s="407"/>
      <c r="I391" s="407"/>
      <c r="J391" s="407"/>
      <c r="K391" s="407"/>
      <c r="L391" s="407"/>
    </row>
    <row r="392" spans="3:12">
      <c r="C392" s="407"/>
      <c r="D392" s="407"/>
      <c r="E392" s="407"/>
      <c r="F392" s="407"/>
      <c r="G392" s="407"/>
      <c r="H392" s="407"/>
      <c r="I392" s="407"/>
      <c r="J392" s="407"/>
      <c r="K392" s="407"/>
      <c r="L392" s="407"/>
    </row>
    <row r="393" spans="3:12">
      <c r="C393" s="407"/>
      <c r="D393" s="407"/>
      <c r="E393" s="407"/>
      <c r="F393" s="407"/>
      <c r="G393" s="407"/>
      <c r="H393" s="407"/>
      <c r="I393" s="407"/>
      <c r="J393" s="407"/>
      <c r="K393" s="407"/>
      <c r="L393" s="407"/>
    </row>
    <row r="394" spans="3:12">
      <c r="C394" s="407"/>
      <c r="D394" s="407"/>
      <c r="E394" s="407"/>
      <c r="F394" s="407"/>
      <c r="G394" s="407"/>
      <c r="H394" s="407"/>
      <c r="I394" s="407"/>
      <c r="J394" s="407"/>
      <c r="K394" s="407"/>
      <c r="L394" s="407"/>
    </row>
    <row r="395" spans="3:12">
      <c r="C395" s="407"/>
      <c r="D395" s="407"/>
      <c r="E395" s="407"/>
      <c r="F395" s="407"/>
      <c r="G395" s="407"/>
      <c r="H395" s="407"/>
      <c r="I395" s="407"/>
      <c r="J395" s="407"/>
      <c r="K395" s="407"/>
      <c r="L395" s="407"/>
    </row>
    <row r="396" spans="3:12">
      <c r="C396" s="407"/>
      <c r="D396" s="407"/>
      <c r="E396" s="407"/>
      <c r="F396" s="407"/>
      <c r="G396" s="407"/>
      <c r="H396" s="407"/>
      <c r="I396" s="407"/>
      <c r="J396" s="407"/>
      <c r="K396" s="407"/>
      <c r="L396" s="407"/>
    </row>
    <row r="397" spans="3:12">
      <c r="C397" s="407"/>
      <c r="D397" s="407"/>
      <c r="E397" s="407"/>
      <c r="F397" s="407"/>
      <c r="G397" s="407"/>
      <c r="H397" s="407"/>
      <c r="I397" s="407"/>
      <c r="J397" s="407"/>
      <c r="K397" s="407"/>
      <c r="L397" s="407"/>
    </row>
    <row r="398" spans="3:12">
      <c r="C398" s="407"/>
      <c r="D398" s="407"/>
      <c r="E398" s="407"/>
      <c r="F398" s="407"/>
      <c r="G398" s="407"/>
      <c r="H398" s="407"/>
      <c r="I398" s="407"/>
      <c r="J398" s="407"/>
      <c r="K398" s="407"/>
      <c r="L398" s="407"/>
    </row>
    <row r="399" spans="3:12">
      <c r="C399" s="407"/>
      <c r="D399" s="407"/>
      <c r="E399" s="407"/>
      <c r="F399" s="407"/>
      <c r="G399" s="407"/>
      <c r="H399" s="407"/>
      <c r="I399" s="407"/>
      <c r="J399" s="407"/>
      <c r="K399" s="407"/>
      <c r="L399" s="407"/>
    </row>
    <row r="400" spans="3:12">
      <c r="C400" s="407"/>
      <c r="D400" s="407"/>
      <c r="E400" s="407"/>
      <c r="F400" s="407"/>
      <c r="G400" s="407"/>
      <c r="H400" s="407"/>
      <c r="I400" s="407"/>
      <c r="J400" s="407"/>
      <c r="K400" s="407"/>
      <c r="L400" s="407"/>
    </row>
    <row r="401" spans="3:12">
      <c r="C401" s="407"/>
      <c r="D401" s="407"/>
      <c r="E401" s="407"/>
      <c r="F401" s="407"/>
      <c r="G401" s="407"/>
      <c r="H401" s="407"/>
      <c r="I401" s="407"/>
      <c r="J401" s="407"/>
      <c r="K401" s="407"/>
      <c r="L401" s="407"/>
    </row>
    <row r="402" spans="3:12">
      <c r="C402" s="407"/>
      <c r="D402" s="407"/>
      <c r="E402" s="407"/>
      <c r="F402" s="407"/>
      <c r="G402" s="407"/>
      <c r="H402" s="407"/>
      <c r="I402" s="407"/>
      <c r="J402" s="407"/>
      <c r="K402" s="407"/>
      <c r="L402" s="407"/>
    </row>
    <row r="403" spans="3:12">
      <c r="C403" s="407"/>
      <c r="D403" s="407"/>
      <c r="E403" s="407"/>
      <c r="F403" s="407"/>
      <c r="G403" s="407"/>
      <c r="H403" s="407"/>
      <c r="I403" s="407"/>
      <c r="J403" s="407"/>
      <c r="K403" s="407"/>
      <c r="L403" s="407"/>
    </row>
    <row r="404" spans="3:12">
      <c r="C404" s="407"/>
      <c r="D404" s="407"/>
      <c r="E404" s="407"/>
      <c r="F404" s="407"/>
      <c r="G404" s="407"/>
      <c r="H404" s="407"/>
      <c r="I404" s="407"/>
      <c r="J404" s="407"/>
      <c r="K404" s="407"/>
      <c r="L404" s="407"/>
    </row>
    <row r="405" spans="3:12">
      <c r="C405" s="407"/>
      <c r="D405" s="407"/>
      <c r="E405" s="407"/>
      <c r="F405" s="407"/>
      <c r="G405" s="407"/>
      <c r="H405" s="407"/>
      <c r="I405" s="407"/>
      <c r="J405" s="407"/>
      <c r="K405" s="407"/>
      <c r="L405" s="407"/>
    </row>
    <row r="406" spans="3:12">
      <c r="C406" s="407"/>
      <c r="D406" s="407"/>
      <c r="E406" s="407"/>
      <c r="F406" s="407"/>
      <c r="G406" s="407"/>
      <c r="H406" s="407"/>
      <c r="I406" s="407"/>
      <c r="J406" s="407"/>
      <c r="K406" s="407"/>
      <c r="L406" s="407"/>
    </row>
    <row r="407" spans="3:12">
      <c r="C407" s="407"/>
      <c r="D407" s="407"/>
      <c r="E407" s="407"/>
      <c r="F407" s="407"/>
      <c r="G407" s="407"/>
      <c r="H407" s="407"/>
      <c r="I407" s="407"/>
      <c r="J407" s="407"/>
      <c r="K407" s="407"/>
      <c r="L407" s="407"/>
    </row>
    <row r="408" spans="3:12">
      <c r="C408" s="407"/>
      <c r="D408" s="407"/>
      <c r="E408" s="407"/>
      <c r="F408" s="407"/>
      <c r="G408" s="407"/>
      <c r="H408" s="407"/>
      <c r="I408" s="407"/>
      <c r="J408" s="407"/>
      <c r="K408" s="407"/>
      <c r="L408" s="407"/>
    </row>
    <row r="409" spans="3:12">
      <c r="C409" s="407"/>
      <c r="D409" s="407"/>
      <c r="E409" s="407"/>
      <c r="F409" s="407"/>
      <c r="G409" s="407"/>
      <c r="H409" s="407"/>
      <c r="I409" s="407"/>
      <c r="J409" s="407"/>
      <c r="K409" s="407"/>
      <c r="L409" s="407"/>
    </row>
    <row r="410" spans="3:12">
      <c r="C410" s="407"/>
      <c r="D410" s="407"/>
      <c r="E410" s="407"/>
      <c r="F410" s="407"/>
      <c r="G410" s="407"/>
      <c r="H410" s="407"/>
      <c r="I410" s="407"/>
      <c r="J410" s="407"/>
      <c r="K410" s="407"/>
      <c r="L410" s="407"/>
    </row>
    <row r="411" spans="3:12">
      <c r="C411" s="407"/>
      <c r="D411" s="407"/>
      <c r="E411" s="407"/>
      <c r="F411" s="407"/>
      <c r="G411" s="407"/>
      <c r="H411" s="407"/>
      <c r="I411" s="407"/>
      <c r="J411" s="407"/>
      <c r="K411" s="407"/>
      <c r="L411" s="407"/>
    </row>
    <row r="412" spans="3:12">
      <c r="C412" s="407"/>
      <c r="D412" s="407"/>
      <c r="E412" s="407"/>
      <c r="F412" s="407"/>
      <c r="G412" s="407"/>
      <c r="H412" s="407"/>
      <c r="I412" s="407"/>
      <c r="J412" s="407"/>
      <c r="K412" s="407"/>
      <c r="L412" s="407"/>
    </row>
    <row r="413" spans="3:12">
      <c r="C413" s="407"/>
      <c r="D413" s="407"/>
      <c r="E413" s="407"/>
      <c r="F413" s="407"/>
      <c r="G413" s="407"/>
      <c r="H413" s="407"/>
      <c r="I413" s="407"/>
      <c r="J413" s="407"/>
      <c r="K413" s="407"/>
      <c r="L413" s="407"/>
    </row>
    <row r="414" spans="3:12">
      <c r="C414" s="407"/>
      <c r="D414" s="407"/>
      <c r="E414" s="407"/>
      <c r="F414" s="407"/>
      <c r="G414" s="407"/>
      <c r="H414" s="407"/>
      <c r="I414" s="407"/>
      <c r="J414" s="407"/>
      <c r="K414" s="407"/>
      <c r="L414" s="407"/>
    </row>
    <row r="415" spans="3:12">
      <c r="C415" s="407"/>
      <c r="D415" s="407"/>
      <c r="E415" s="407"/>
      <c r="F415" s="407"/>
      <c r="G415" s="407"/>
      <c r="H415" s="407"/>
      <c r="I415" s="407"/>
      <c r="J415" s="407"/>
      <c r="K415" s="407"/>
      <c r="L415" s="407"/>
    </row>
    <row r="416" spans="3:12">
      <c r="C416" s="407"/>
      <c r="D416" s="407"/>
      <c r="E416" s="407"/>
      <c r="F416" s="407"/>
      <c r="G416" s="407"/>
      <c r="H416" s="407"/>
      <c r="I416" s="407"/>
      <c r="J416" s="407"/>
      <c r="K416" s="407"/>
      <c r="L416" s="407"/>
    </row>
    <row r="417" spans="3:12">
      <c r="C417" s="407"/>
      <c r="D417" s="407"/>
      <c r="E417" s="407"/>
      <c r="F417" s="407"/>
      <c r="G417" s="407"/>
      <c r="H417" s="407"/>
      <c r="I417" s="407"/>
      <c r="J417" s="407"/>
      <c r="K417" s="407"/>
      <c r="L417" s="407"/>
    </row>
    <row r="418" spans="3:12">
      <c r="C418" s="407"/>
      <c r="D418" s="407"/>
      <c r="E418" s="407"/>
      <c r="F418" s="407"/>
      <c r="G418" s="407"/>
      <c r="H418" s="407"/>
      <c r="I418" s="407"/>
      <c r="J418" s="407"/>
      <c r="K418" s="407"/>
      <c r="L418" s="407"/>
    </row>
    <row r="419" spans="3:12">
      <c r="C419" s="407"/>
      <c r="D419" s="407"/>
      <c r="E419" s="407"/>
      <c r="F419" s="407"/>
      <c r="G419" s="407"/>
      <c r="H419" s="407"/>
      <c r="I419" s="407"/>
      <c r="J419" s="407"/>
      <c r="K419" s="407"/>
      <c r="L419" s="407"/>
    </row>
    <row r="420" spans="3:12">
      <c r="C420" s="407"/>
      <c r="D420" s="407"/>
      <c r="E420" s="407"/>
      <c r="F420" s="407"/>
      <c r="G420" s="407"/>
      <c r="H420" s="407"/>
      <c r="I420" s="407"/>
      <c r="J420" s="407"/>
      <c r="K420" s="407"/>
      <c r="L420" s="407"/>
    </row>
    <row r="421" spans="3:12">
      <c r="C421" s="407"/>
      <c r="D421" s="407"/>
      <c r="E421" s="407"/>
      <c r="F421" s="407"/>
      <c r="G421" s="407"/>
      <c r="H421" s="407"/>
      <c r="I421" s="407"/>
      <c r="J421" s="407"/>
      <c r="K421" s="407"/>
      <c r="L421" s="407"/>
    </row>
    <row r="422" spans="3:12">
      <c r="C422" s="407"/>
      <c r="D422" s="407"/>
      <c r="E422" s="407"/>
      <c r="F422" s="407"/>
      <c r="G422" s="407"/>
      <c r="H422" s="407"/>
      <c r="I422" s="407"/>
      <c r="J422" s="407"/>
      <c r="K422" s="407"/>
      <c r="L422" s="407"/>
    </row>
    <row r="423" spans="3:12">
      <c r="C423" s="407"/>
      <c r="D423" s="407"/>
      <c r="E423" s="407"/>
      <c r="F423" s="407"/>
      <c r="G423" s="407"/>
      <c r="H423" s="407"/>
      <c r="I423" s="407"/>
      <c r="J423" s="407"/>
      <c r="K423" s="407"/>
      <c r="L423" s="407"/>
    </row>
    <row r="424" spans="3:12">
      <c r="C424" s="407"/>
      <c r="D424" s="407"/>
      <c r="E424" s="407"/>
      <c r="F424" s="407"/>
      <c r="G424" s="407"/>
      <c r="H424" s="407"/>
      <c r="I424" s="407"/>
      <c r="J424" s="407"/>
      <c r="K424" s="407"/>
      <c r="L424" s="407"/>
    </row>
    <row r="425" spans="3:12">
      <c r="C425" s="407"/>
      <c r="D425" s="407"/>
      <c r="E425" s="407"/>
      <c r="F425" s="407"/>
      <c r="G425" s="407"/>
      <c r="H425" s="407"/>
      <c r="I425" s="407"/>
      <c r="J425" s="407"/>
      <c r="K425" s="407"/>
      <c r="L425" s="407"/>
    </row>
    <row r="426" spans="3:12">
      <c r="C426" s="407"/>
      <c r="D426" s="407"/>
      <c r="E426" s="407"/>
      <c r="F426" s="407"/>
      <c r="G426" s="407"/>
      <c r="H426" s="407"/>
      <c r="I426" s="407"/>
      <c r="J426" s="407"/>
      <c r="K426" s="407"/>
      <c r="L426" s="407"/>
    </row>
    <row r="427" spans="3:12">
      <c r="C427" s="407"/>
      <c r="D427" s="407"/>
      <c r="E427" s="407"/>
      <c r="F427" s="407"/>
      <c r="G427" s="407"/>
      <c r="H427" s="407"/>
      <c r="I427" s="407"/>
      <c r="J427" s="407"/>
      <c r="K427" s="407"/>
      <c r="L427" s="407"/>
    </row>
    <row r="428" spans="3:12">
      <c r="C428" s="407"/>
      <c r="D428" s="407"/>
      <c r="E428" s="407"/>
      <c r="F428" s="407"/>
      <c r="G428" s="407"/>
      <c r="H428" s="407"/>
      <c r="I428" s="407"/>
      <c r="J428" s="407"/>
      <c r="K428" s="407"/>
      <c r="L428" s="407"/>
    </row>
    <row r="429" spans="3:12">
      <c r="C429" s="407"/>
      <c r="D429" s="407"/>
      <c r="E429" s="407"/>
      <c r="F429" s="407"/>
      <c r="G429" s="407"/>
      <c r="H429" s="407"/>
      <c r="I429" s="407"/>
      <c r="J429" s="407"/>
      <c r="K429" s="407"/>
      <c r="L429" s="407"/>
    </row>
    <row r="430" spans="3:12">
      <c r="C430" s="407"/>
      <c r="D430" s="407"/>
      <c r="E430" s="407"/>
      <c r="F430" s="407"/>
      <c r="G430" s="407"/>
      <c r="H430" s="407"/>
      <c r="I430" s="407"/>
      <c r="J430" s="407"/>
      <c r="K430" s="407"/>
      <c r="L430" s="407"/>
    </row>
    <row r="431" spans="3:12">
      <c r="C431" s="407"/>
      <c r="D431" s="407"/>
      <c r="E431" s="407"/>
      <c r="F431" s="407"/>
      <c r="G431" s="407"/>
      <c r="H431" s="407"/>
      <c r="I431" s="407"/>
      <c r="J431" s="407"/>
      <c r="K431" s="407"/>
      <c r="L431" s="407"/>
    </row>
    <row r="432" spans="3:12">
      <c r="C432" s="407"/>
      <c r="D432" s="407"/>
      <c r="E432" s="407"/>
      <c r="F432" s="407"/>
      <c r="G432" s="407"/>
      <c r="H432" s="407"/>
      <c r="I432" s="407"/>
      <c r="J432" s="407"/>
      <c r="K432" s="407"/>
      <c r="L432" s="407"/>
    </row>
    <row r="433" spans="3:12">
      <c r="C433" s="407"/>
      <c r="D433" s="407"/>
      <c r="E433" s="407"/>
      <c r="F433" s="407"/>
      <c r="G433" s="407"/>
      <c r="H433" s="407"/>
      <c r="I433" s="407"/>
      <c r="J433" s="407"/>
      <c r="K433" s="407"/>
      <c r="L433" s="407"/>
    </row>
    <row r="434" spans="3:12">
      <c r="C434" s="407"/>
      <c r="D434" s="407"/>
      <c r="E434" s="407"/>
      <c r="F434" s="407"/>
      <c r="G434" s="407"/>
      <c r="H434" s="407"/>
      <c r="I434" s="407"/>
      <c r="J434" s="407"/>
      <c r="K434" s="407"/>
      <c r="L434" s="407"/>
    </row>
    <row r="435" spans="3:12">
      <c r="C435" s="407"/>
      <c r="D435" s="407"/>
      <c r="E435" s="407"/>
      <c r="F435" s="407"/>
      <c r="G435" s="407"/>
      <c r="H435" s="407"/>
      <c r="I435" s="407"/>
      <c r="J435" s="407"/>
      <c r="K435" s="407"/>
      <c r="L435" s="407"/>
    </row>
    <row r="436" spans="3:12">
      <c r="C436" s="407"/>
      <c r="D436" s="407"/>
      <c r="E436" s="407"/>
      <c r="F436" s="407"/>
      <c r="G436" s="407"/>
      <c r="H436" s="407"/>
      <c r="I436" s="407"/>
      <c r="J436" s="407"/>
      <c r="K436" s="407"/>
      <c r="L436" s="407"/>
    </row>
    <row r="437" spans="3:12">
      <c r="C437" s="407"/>
      <c r="D437" s="407"/>
      <c r="E437" s="407"/>
      <c r="F437" s="407"/>
      <c r="G437" s="407"/>
      <c r="H437" s="407"/>
      <c r="I437" s="407"/>
      <c r="J437" s="407"/>
      <c r="K437" s="407"/>
      <c r="L437" s="407"/>
    </row>
    <row r="438" spans="3:12">
      <c r="C438" s="407"/>
      <c r="D438" s="407"/>
      <c r="E438" s="407"/>
      <c r="F438" s="407"/>
      <c r="G438" s="407"/>
      <c r="H438" s="407"/>
      <c r="I438" s="407"/>
      <c r="J438" s="407"/>
      <c r="K438" s="407"/>
      <c r="L438" s="407"/>
    </row>
    <row r="439" spans="3:12">
      <c r="C439" s="407"/>
      <c r="D439" s="407"/>
      <c r="E439" s="407"/>
      <c r="F439" s="407"/>
      <c r="G439" s="407"/>
      <c r="H439" s="407"/>
      <c r="I439" s="407"/>
      <c r="J439" s="407"/>
      <c r="K439" s="407"/>
      <c r="L439" s="407"/>
    </row>
    <row r="440" spans="3:12">
      <c r="C440" s="407"/>
      <c r="D440" s="407"/>
      <c r="E440" s="407"/>
      <c r="F440" s="407"/>
      <c r="G440" s="407"/>
      <c r="H440" s="407"/>
      <c r="I440" s="407"/>
      <c r="J440" s="407"/>
      <c r="K440" s="407"/>
      <c r="L440" s="407"/>
    </row>
    <row r="441" spans="3:12">
      <c r="C441" s="407"/>
      <c r="D441" s="407"/>
      <c r="E441" s="407"/>
      <c r="F441" s="407"/>
      <c r="G441" s="407"/>
      <c r="H441" s="407"/>
      <c r="I441" s="407"/>
      <c r="J441" s="407"/>
      <c r="K441" s="407"/>
      <c r="L441" s="407"/>
    </row>
    <row r="442" spans="3:12">
      <c r="C442" s="407"/>
      <c r="D442" s="407"/>
      <c r="E442" s="407"/>
      <c r="F442" s="407"/>
      <c r="G442" s="407"/>
      <c r="H442" s="407"/>
      <c r="I442" s="407"/>
      <c r="J442" s="407"/>
      <c r="K442" s="407"/>
      <c r="L442" s="407"/>
    </row>
    <row r="443" spans="3:12">
      <c r="C443" s="407"/>
      <c r="D443" s="407"/>
      <c r="E443" s="407"/>
      <c r="F443" s="407"/>
      <c r="G443" s="407"/>
      <c r="H443" s="407"/>
      <c r="I443" s="407"/>
      <c r="J443" s="407"/>
      <c r="K443" s="407"/>
      <c r="L443" s="407"/>
    </row>
    <row r="444" spans="3:12">
      <c r="C444" s="407"/>
      <c r="D444" s="407"/>
      <c r="E444" s="407"/>
      <c r="F444" s="407"/>
      <c r="G444" s="407"/>
      <c r="H444" s="407"/>
      <c r="I444" s="407"/>
      <c r="J444" s="407"/>
      <c r="K444" s="407"/>
      <c r="L444" s="407"/>
    </row>
    <row r="445" spans="3:12">
      <c r="C445" s="407"/>
      <c r="D445" s="407"/>
      <c r="E445" s="407"/>
      <c r="F445" s="407"/>
      <c r="G445" s="407"/>
      <c r="H445" s="407"/>
      <c r="I445" s="407"/>
      <c r="J445" s="407"/>
      <c r="K445" s="407"/>
      <c r="L445" s="407"/>
    </row>
    <row r="446" spans="3:12">
      <c r="C446" s="407"/>
      <c r="D446" s="407"/>
      <c r="E446" s="407"/>
      <c r="F446" s="407"/>
      <c r="G446" s="407"/>
      <c r="H446" s="407"/>
      <c r="I446" s="407"/>
      <c r="J446" s="407"/>
      <c r="K446" s="407"/>
      <c r="L446" s="407"/>
    </row>
    <row r="447" spans="3:12">
      <c r="C447" s="407"/>
      <c r="D447" s="407"/>
      <c r="E447" s="407"/>
      <c r="F447" s="407"/>
      <c r="G447" s="407"/>
      <c r="H447" s="407"/>
      <c r="I447" s="407"/>
      <c r="J447" s="407"/>
      <c r="K447" s="407"/>
      <c r="L447" s="407"/>
    </row>
    <row r="448" spans="3:12">
      <c r="C448" s="407"/>
      <c r="D448" s="407"/>
      <c r="E448" s="407"/>
      <c r="F448" s="407"/>
      <c r="G448" s="407"/>
      <c r="H448" s="407"/>
      <c r="I448" s="407"/>
      <c r="J448" s="407"/>
      <c r="K448" s="407"/>
      <c r="L448" s="407"/>
    </row>
    <row r="449" spans="3:12">
      <c r="C449" s="407"/>
      <c r="D449" s="407"/>
      <c r="E449" s="407"/>
      <c r="F449" s="407"/>
      <c r="G449" s="407"/>
      <c r="H449" s="407"/>
      <c r="I449" s="407"/>
      <c r="J449" s="407"/>
      <c r="K449" s="407"/>
      <c r="L449" s="407"/>
    </row>
    <row r="450" spans="3:12">
      <c r="C450" s="407"/>
      <c r="D450" s="407"/>
      <c r="E450" s="407"/>
      <c r="F450" s="407"/>
      <c r="G450" s="407"/>
      <c r="H450" s="407"/>
      <c r="I450" s="407"/>
      <c r="J450" s="407"/>
      <c r="K450" s="407"/>
      <c r="L450" s="407"/>
    </row>
    <row r="451" spans="3:12">
      <c r="C451" s="407"/>
      <c r="D451" s="407"/>
      <c r="E451" s="407"/>
      <c r="F451" s="407"/>
      <c r="G451" s="407"/>
      <c r="H451" s="407"/>
      <c r="I451" s="407"/>
      <c r="J451" s="407"/>
      <c r="K451" s="407"/>
      <c r="L451" s="407"/>
    </row>
    <row r="452" spans="3:12">
      <c r="C452" s="407"/>
      <c r="D452" s="407"/>
      <c r="E452" s="407"/>
      <c r="F452" s="407"/>
      <c r="G452" s="407"/>
      <c r="H452" s="407"/>
      <c r="I452" s="407"/>
      <c r="J452" s="407"/>
      <c r="K452" s="407"/>
      <c r="L452" s="407"/>
    </row>
    <row r="453" spans="3:12">
      <c r="C453" s="407"/>
      <c r="D453" s="407"/>
      <c r="E453" s="407"/>
      <c r="F453" s="407"/>
      <c r="G453" s="407"/>
      <c r="H453" s="407"/>
      <c r="I453" s="407"/>
      <c r="J453" s="407"/>
      <c r="K453" s="407"/>
      <c r="L453" s="407"/>
    </row>
    <row r="454" spans="3:12">
      <c r="C454" s="407"/>
      <c r="D454" s="407"/>
      <c r="E454" s="407"/>
      <c r="F454" s="407"/>
      <c r="G454" s="407"/>
      <c r="H454" s="407"/>
      <c r="I454" s="407"/>
      <c r="J454" s="407"/>
      <c r="K454" s="407"/>
      <c r="L454" s="407"/>
    </row>
    <row r="455" spans="3:12">
      <c r="C455" s="407"/>
      <c r="D455" s="407"/>
      <c r="E455" s="407"/>
      <c r="F455" s="407"/>
      <c r="G455" s="407"/>
      <c r="H455" s="407"/>
      <c r="I455" s="407"/>
      <c r="J455" s="407"/>
      <c r="K455" s="407"/>
      <c r="L455" s="407"/>
    </row>
    <row r="456" spans="3:12">
      <c r="C456" s="407"/>
      <c r="D456" s="407"/>
      <c r="E456" s="407"/>
      <c r="F456" s="407"/>
      <c r="G456" s="407"/>
      <c r="H456" s="407"/>
      <c r="I456" s="407"/>
      <c r="J456" s="407"/>
      <c r="K456" s="407"/>
      <c r="L456" s="407"/>
    </row>
    <row r="457" spans="3:12">
      <c r="C457" s="407"/>
      <c r="D457" s="407"/>
      <c r="E457" s="407"/>
      <c r="F457" s="407"/>
      <c r="G457" s="407"/>
      <c r="H457" s="407"/>
      <c r="I457" s="407"/>
      <c r="J457" s="407"/>
      <c r="K457" s="407"/>
      <c r="L457" s="407"/>
    </row>
    <row r="458" spans="3:12">
      <c r="C458" s="407"/>
      <c r="D458" s="407"/>
      <c r="E458" s="407"/>
      <c r="F458" s="407"/>
      <c r="G458" s="407"/>
      <c r="H458" s="407"/>
      <c r="I458" s="407"/>
      <c r="J458" s="407"/>
      <c r="K458" s="407"/>
      <c r="L458" s="407"/>
    </row>
    <row r="459" spans="3:12">
      <c r="C459" s="407"/>
      <c r="D459" s="407"/>
      <c r="E459" s="407"/>
      <c r="F459" s="407"/>
      <c r="G459" s="407"/>
      <c r="H459" s="407"/>
      <c r="I459" s="407"/>
      <c r="J459" s="407"/>
      <c r="K459" s="407"/>
      <c r="L459" s="407"/>
    </row>
    <row r="460" spans="3:12">
      <c r="C460" s="407"/>
      <c r="D460" s="407"/>
      <c r="E460" s="407"/>
      <c r="F460" s="407"/>
      <c r="G460" s="407"/>
      <c r="H460" s="407"/>
      <c r="I460" s="407"/>
      <c r="J460" s="407"/>
      <c r="K460" s="407"/>
      <c r="L460" s="407"/>
    </row>
    <row r="461" spans="3:12">
      <c r="C461" s="407"/>
      <c r="D461" s="407"/>
      <c r="E461" s="407"/>
      <c r="F461" s="407"/>
      <c r="G461" s="407"/>
      <c r="H461" s="407"/>
      <c r="I461" s="407"/>
      <c r="J461" s="407"/>
      <c r="K461" s="407"/>
      <c r="L461" s="407"/>
    </row>
    <row r="462" spans="3:12">
      <c r="C462" s="407"/>
      <c r="D462" s="407"/>
      <c r="E462" s="407"/>
      <c r="F462" s="407"/>
      <c r="G462" s="407"/>
      <c r="H462" s="407"/>
      <c r="I462" s="407"/>
      <c r="J462" s="407"/>
      <c r="K462" s="407"/>
      <c r="L462" s="407"/>
    </row>
    <row r="463" spans="3:12">
      <c r="C463" s="407"/>
      <c r="D463" s="407"/>
      <c r="E463" s="407"/>
      <c r="F463" s="407"/>
      <c r="G463" s="407"/>
      <c r="H463" s="407"/>
      <c r="I463" s="407"/>
      <c r="J463" s="407"/>
      <c r="K463" s="407"/>
      <c r="L463" s="407"/>
    </row>
    <row r="464" spans="3:12">
      <c r="C464" s="407"/>
      <c r="D464" s="407"/>
      <c r="E464" s="407"/>
      <c r="F464" s="407"/>
      <c r="G464" s="407"/>
      <c r="H464" s="407"/>
      <c r="I464" s="407"/>
      <c r="J464" s="407"/>
      <c r="K464" s="407"/>
      <c r="L464" s="407"/>
    </row>
    <row r="465" spans="3:12">
      <c r="C465" s="407"/>
      <c r="D465" s="407"/>
      <c r="E465" s="407"/>
      <c r="F465" s="407"/>
      <c r="G465" s="407"/>
      <c r="H465" s="407"/>
      <c r="I465" s="407"/>
      <c r="J465" s="407"/>
      <c r="K465" s="407"/>
      <c r="L465" s="407"/>
    </row>
    <row r="466" spans="3:12">
      <c r="C466" s="407"/>
      <c r="D466" s="407"/>
      <c r="E466" s="407"/>
      <c r="F466" s="407"/>
      <c r="G466" s="407"/>
      <c r="H466" s="407"/>
      <c r="I466" s="407"/>
      <c r="J466" s="407"/>
      <c r="K466" s="407"/>
      <c r="L466" s="407"/>
    </row>
    <row r="467" spans="3:12">
      <c r="C467" s="407"/>
      <c r="D467" s="407"/>
      <c r="E467" s="407"/>
      <c r="F467" s="407"/>
      <c r="G467" s="407"/>
      <c r="H467" s="407"/>
      <c r="I467" s="407"/>
      <c r="J467" s="407"/>
      <c r="K467" s="407"/>
      <c r="L467" s="407"/>
    </row>
    <row r="468" spans="3:12">
      <c r="C468" s="407"/>
      <c r="D468" s="407"/>
      <c r="E468" s="407"/>
      <c r="F468" s="407"/>
      <c r="G468" s="407"/>
      <c r="H468" s="407"/>
      <c r="I468" s="407"/>
      <c r="J468" s="407"/>
      <c r="K468" s="407"/>
      <c r="L468" s="407"/>
    </row>
    <row r="469" spans="3:12">
      <c r="C469" s="407"/>
      <c r="D469" s="407"/>
      <c r="E469" s="407"/>
      <c r="F469" s="407"/>
      <c r="G469" s="407"/>
      <c r="H469" s="407"/>
      <c r="I469" s="407"/>
      <c r="J469" s="407"/>
      <c r="K469" s="407"/>
      <c r="L469" s="407"/>
    </row>
    <row r="470" spans="3:12">
      <c r="C470" s="407"/>
      <c r="D470" s="407"/>
      <c r="E470" s="407"/>
      <c r="F470" s="407"/>
      <c r="G470" s="407"/>
      <c r="H470" s="407"/>
      <c r="I470" s="407"/>
      <c r="J470" s="407"/>
      <c r="K470" s="407"/>
      <c r="L470" s="407"/>
    </row>
    <row r="471" spans="3:12">
      <c r="C471" s="407"/>
      <c r="D471" s="407"/>
      <c r="E471" s="407"/>
      <c r="F471" s="407"/>
      <c r="G471" s="407"/>
      <c r="H471" s="407"/>
      <c r="I471" s="407"/>
      <c r="J471" s="407"/>
      <c r="K471" s="407"/>
      <c r="L471" s="407"/>
    </row>
    <row r="472" spans="3:12">
      <c r="C472" s="407"/>
      <c r="D472" s="407"/>
      <c r="E472" s="407"/>
      <c r="F472" s="407"/>
      <c r="G472" s="407"/>
      <c r="H472" s="407"/>
      <c r="I472" s="407"/>
      <c r="J472" s="407"/>
      <c r="K472" s="407"/>
      <c r="L472" s="407"/>
    </row>
    <row r="473" spans="3:12">
      <c r="C473" s="407"/>
      <c r="D473" s="407"/>
      <c r="E473" s="407"/>
      <c r="F473" s="407"/>
      <c r="G473" s="407"/>
      <c r="H473" s="407"/>
      <c r="I473" s="407"/>
      <c r="J473" s="407"/>
      <c r="K473" s="407"/>
      <c r="L473" s="407"/>
    </row>
    <row r="474" spans="3:12">
      <c r="C474" s="407"/>
      <c r="D474" s="407"/>
      <c r="E474" s="407"/>
      <c r="F474" s="407"/>
      <c r="G474" s="407"/>
      <c r="H474" s="407"/>
      <c r="I474" s="407"/>
      <c r="J474" s="407"/>
      <c r="K474" s="407"/>
      <c r="L474" s="407"/>
    </row>
    <row r="475" spans="3:12">
      <c r="C475" s="407"/>
      <c r="D475" s="407"/>
      <c r="E475" s="407"/>
      <c r="F475" s="407"/>
      <c r="G475" s="407"/>
      <c r="H475" s="407"/>
      <c r="I475" s="407"/>
      <c r="J475" s="407"/>
      <c r="K475" s="407"/>
      <c r="L475" s="407"/>
    </row>
    <row r="476" spans="3:12">
      <c r="C476" s="407"/>
      <c r="D476" s="407"/>
      <c r="E476" s="407"/>
      <c r="F476" s="407"/>
      <c r="G476" s="407"/>
      <c r="H476" s="407"/>
      <c r="I476" s="407"/>
      <c r="J476" s="407"/>
      <c r="K476" s="407"/>
      <c r="L476" s="407"/>
    </row>
    <row r="477" spans="3:12">
      <c r="C477" s="407"/>
      <c r="D477" s="407"/>
      <c r="E477" s="407"/>
      <c r="F477" s="407"/>
      <c r="G477" s="407"/>
      <c r="H477" s="407"/>
      <c r="I477" s="407"/>
      <c r="J477" s="407"/>
      <c r="K477" s="407"/>
      <c r="L477" s="407"/>
    </row>
    <row r="478" spans="3:12">
      <c r="C478" s="407"/>
      <c r="D478" s="407"/>
      <c r="E478" s="407"/>
      <c r="F478" s="407"/>
      <c r="G478" s="407"/>
      <c r="H478" s="407"/>
      <c r="I478" s="407"/>
      <c r="J478" s="407"/>
      <c r="K478" s="407"/>
      <c r="L478" s="407"/>
    </row>
    <row r="479" spans="3:12">
      <c r="C479" s="407"/>
      <c r="D479" s="407"/>
      <c r="E479" s="407"/>
      <c r="F479" s="407"/>
      <c r="G479" s="407"/>
      <c r="H479" s="407"/>
      <c r="I479" s="407"/>
      <c r="J479" s="407"/>
      <c r="K479" s="407"/>
      <c r="L479" s="407"/>
    </row>
    <row r="480" spans="3:12">
      <c r="C480" s="407"/>
      <c r="D480" s="407"/>
      <c r="E480" s="407"/>
      <c r="F480" s="407"/>
      <c r="G480" s="407"/>
      <c r="H480" s="407"/>
      <c r="I480" s="407"/>
      <c r="J480" s="407"/>
      <c r="K480" s="407"/>
      <c r="L480" s="407"/>
    </row>
    <row r="481" spans="3:12">
      <c r="C481" s="407"/>
      <c r="D481" s="407"/>
      <c r="E481" s="407"/>
      <c r="F481" s="407"/>
      <c r="G481" s="407"/>
      <c r="H481" s="407"/>
      <c r="I481" s="407"/>
      <c r="J481" s="407"/>
      <c r="K481" s="407"/>
      <c r="L481" s="407"/>
    </row>
    <row r="482" spans="3:12">
      <c r="C482" s="407"/>
      <c r="D482" s="407"/>
      <c r="E482" s="407"/>
      <c r="F482" s="407"/>
      <c r="G482" s="407"/>
      <c r="H482" s="407"/>
      <c r="I482" s="407"/>
      <c r="J482" s="407"/>
      <c r="K482" s="407"/>
      <c r="L482" s="407"/>
    </row>
    <row r="483" spans="3:12">
      <c r="C483" s="407"/>
      <c r="D483" s="407"/>
      <c r="E483" s="407"/>
      <c r="F483" s="407"/>
      <c r="G483" s="407"/>
      <c r="H483" s="407"/>
      <c r="I483" s="407"/>
      <c r="J483" s="407"/>
      <c r="K483" s="407"/>
      <c r="L483" s="407"/>
    </row>
    <row r="484" spans="3:12">
      <c r="C484" s="407"/>
      <c r="D484" s="407"/>
      <c r="E484" s="407"/>
      <c r="F484" s="407"/>
      <c r="G484" s="407"/>
      <c r="H484" s="407"/>
      <c r="I484" s="407"/>
      <c r="J484" s="407"/>
      <c r="K484" s="407"/>
      <c r="L484" s="407"/>
    </row>
    <row r="485" spans="3:12">
      <c r="C485" s="407"/>
      <c r="D485" s="407"/>
      <c r="E485" s="407"/>
      <c r="F485" s="407"/>
      <c r="G485" s="407"/>
      <c r="H485" s="407"/>
      <c r="I485" s="407"/>
      <c r="J485" s="407"/>
      <c r="K485" s="407"/>
      <c r="L485" s="407"/>
    </row>
    <row r="486" spans="3:12">
      <c r="C486" s="407"/>
      <c r="D486" s="407"/>
      <c r="E486" s="407"/>
      <c r="F486" s="407"/>
      <c r="G486" s="407"/>
      <c r="H486" s="407"/>
      <c r="I486" s="407"/>
      <c r="J486" s="407"/>
      <c r="K486" s="407"/>
      <c r="L486" s="407"/>
    </row>
    <row r="487" spans="3:12">
      <c r="C487" s="407"/>
      <c r="D487" s="407"/>
      <c r="E487" s="407"/>
      <c r="F487" s="407"/>
      <c r="G487" s="407"/>
      <c r="H487" s="407"/>
      <c r="I487" s="407"/>
      <c r="J487" s="407"/>
      <c r="K487" s="407"/>
      <c r="L487" s="407"/>
    </row>
    <row r="488" spans="3:12">
      <c r="C488" s="407"/>
      <c r="D488" s="407"/>
      <c r="E488" s="407"/>
      <c r="F488" s="407"/>
      <c r="G488" s="407"/>
      <c r="H488" s="407"/>
      <c r="I488" s="407"/>
      <c r="J488" s="407"/>
      <c r="K488" s="407"/>
      <c r="L488" s="407"/>
    </row>
    <row r="489" spans="3:12">
      <c r="C489" s="407"/>
      <c r="D489" s="407"/>
      <c r="E489" s="407"/>
      <c r="F489" s="407"/>
      <c r="G489" s="407"/>
      <c r="H489" s="407"/>
      <c r="I489" s="407"/>
      <c r="J489" s="407"/>
      <c r="K489" s="407"/>
      <c r="L489" s="407"/>
    </row>
    <row r="490" spans="3:12">
      <c r="C490" s="407"/>
      <c r="D490" s="407"/>
      <c r="E490" s="407"/>
      <c r="F490" s="407"/>
      <c r="G490" s="407"/>
      <c r="H490" s="407"/>
      <c r="I490" s="407"/>
      <c r="J490" s="407"/>
      <c r="K490" s="407"/>
      <c r="L490" s="407"/>
    </row>
    <row r="491" spans="3:12">
      <c r="C491" s="407"/>
      <c r="D491" s="407"/>
      <c r="E491" s="407"/>
      <c r="F491" s="407"/>
      <c r="G491" s="407"/>
      <c r="H491" s="407"/>
      <c r="I491" s="407"/>
      <c r="J491" s="407"/>
      <c r="K491" s="407"/>
      <c r="L491" s="407"/>
    </row>
    <row r="492" spans="3:12">
      <c r="C492" s="407"/>
      <c r="D492" s="407"/>
      <c r="E492" s="407"/>
      <c r="F492" s="407"/>
      <c r="G492" s="407"/>
      <c r="H492" s="407"/>
      <c r="I492" s="407"/>
      <c r="J492" s="407"/>
      <c r="K492" s="407"/>
      <c r="L492" s="407"/>
    </row>
    <row r="493" spans="3:12">
      <c r="C493" s="407"/>
      <c r="D493" s="407"/>
      <c r="E493" s="407"/>
      <c r="F493" s="407"/>
      <c r="G493" s="407"/>
      <c r="H493" s="407"/>
      <c r="I493" s="407"/>
      <c r="J493" s="407"/>
      <c r="K493" s="407"/>
      <c r="L493" s="407"/>
    </row>
    <row r="494" spans="3:12">
      <c r="C494" s="407"/>
      <c r="D494" s="407"/>
      <c r="E494" s="407"/>
      <c r="F494" s="407"/>
      <c r="G494" s="407"/>
      <c r="H494" s="407"/>
      <c r="I494" s="407"/>
      <c r="J494" s="407"/>
      <c r="K494" s="407"/>
      <c r="L494" s="407"/>
    </row>
    <row r="495" spans="3:12">
      <c r="C495" s="407"/>
      <c r="D495" s="407"/>
      <c r="E495" s="407"/>
      <c r="F495" s="407"/>
      <c r="G495" s="407"/>
      <c r="H495" s="407"/>
      <c r="I495" s="407"/>
      <c r="J495" s="407"/>
      <c r="K495" s="407"/>
      <c r="L495" s="407"/>
    </row>
    <row r="496" spans="3:12">
      <c r="C496" s="407"/>
      <c r="D496" s="407"/>
      <c r="E496" s="407"/>
      <c r="F496" s="407"/>
      <c r="G496" s="407"/>
      <c r="H496" s="407"/>
      <c r="I496" s="407"/>
      <c r="J496" s="407"/>
      <c r="K496" s="407"/>
      <c r="L496" s="407"/>
    </row>
    <row r="497" spans="3:12">
      <c r="C497" s="407"/>
      <c r="D497" s="407"/>
      <c r="E497" s="407"/>
      <c r="F497" s="407"/>
      <c r="G497" s="407"/>
      <c r="H497" s="407"/>
      <c r="I497" s="407"/>
      <c r="J497" s="407"/>
      <c r="K497" s="407"/>
      <c r="L497" s="407"/>
    </row>
    <row r="498" spans="3:12">
      <c r="C498" s="407"/>
      <c r="D498" s="407"/>
      <c r="E498" s="407"/>
      <c r="F498" s="407"/>
      <c r="G498" s="407"/>
      <c r="H498" s="407"/>
      <c r="I498" s="407"/>
      <c r="J498" s="407"/>
      <c r="K498" s="407"/>
      <c r="L498" s="407"/>
    </row>
    <row r="499" spans="3:12">
      <c r="C499" s="407"/>
      <c r="D499" s="407"/>
      <c r="E499" s="407"/>
      <c r="F499" s="407"/>
      <c r="G499" s="407"/>
      <c r="H499" s="407"/>
      <c r="I499" s="407"/>
      <c r="J499" s="407"/>
      <c r="K499" s="407"/>
      <c r="L499" s="407"/>
    </row>
    <row r="500" spans="3:12">
      <c r="C500" s="407"/>
      <c r="D500" s="407"/>
      <c r="E500" s="407"/>
      <c r="F500" s="407"/>
      <c r="G500" s="407"/>
      <c r="H500" s="407"/>
      <c r="I500" s="407"/>
      <c r="J500" s="407"/>
      <c r="K500" s="407"/>
      <c r="L500" s="407"/>
    </row>
    <row r="501" spans="3:12">
      <c r="C501" s="407"/>
      <c r="D501" s="407"/>
      <c r="E501" s="407"/>
      <c r="F501" s="407"/>
      <c r="G501" s="407"/>
      <c r="H501" s="407"/>
      <c r="I501" s="407"/>
      <c r="J501" s="407"/>
      <c r="K501" s="407"/>
      <c r="L501" s="407"/>
    </row>
    <row r="502" spans="3:12">
      <c r="C502" s="407"/>
      <c r="D502" s="407"/>
      <c r="E502" s="407"/>
      <c r="F502" s="407"/>
      <c r="G502" s="407"/>
      <c r="H502" s="407"/>
      <c r="I502" s="407"/>
      <c r="J502" s="407"/>
      <c r="K502" s="407"/>
      <c r="L502" s="407"/>
    </row>
    <row r="503" spans="3:12">
      <c r="C503" s="407"/>
      <c r="D503" s="407"/>
      <c r="E503" s="407"/>
      <c r="F503" s="407"/>
      <c r="G503" s="407"/>
      <c r="H503" s="407"/>
      <c r="I503" s="407"/>
      <c r="J503" s="407"/>
      <c r="K503" s="407"/>
      <c r="L503" s="407"/>
    </row>
    <row r="504" spans="3:12">
      <c r="C504" s="407"/>
      <c r="D504" s="407"/>
      <c r="E504" s="407"/>
      <c r="F504" s="407"/>
      <c r="G504" s="407"/>
      <c r="H504" s="407"/>
      <c r="I504" s="407"/>
      <c r="J504" s="407"/>
      <c r="K504" s="407"/>
      <c r="L504" s="407"/>
    </row>
    <row r="505" spans="3:12">
      <c r="C505" s="407"/>
      <c r="D505" s="407"/>
      <c r="E505" s="407"/>
      <c r="F505" s="407"/>
      <c r="G505" s="407"/>
      <c r="H505" s="407"/>
      <c r="I505" s="407"/>
      <c r="J505" s="407"/>
      <c r="K505" s="407"/>
      <c r="L505" s="407"/>
    </row>
    <row r="506" spans="3:12">
      <c r="C506" s="407"/>
      <c r="D506" s="407"/>
      <c r="E506" s="407"/>
      <c r="F506" s="407"/>
      <c r="G506" s="407"/>
      <c r="H506" s="407"/>
      <c r="I506" s="407"/>
      <c r="J506" s="407"/>
      <c r="K506" s="407"/>
      <c r="L506" s="407"/>
    </row>
    <row r="507" spans="3:12">
      <c r="C507" s="407"/>
      <c r="D507" s="407"/>
      <c r="E507" s="407"/>
      <c r="F507" s="407"/>
      <c r="G507" s="407"/>
      <c r="H507" s="407"/>
      <c r="I507" s="407"/>
      <c r="J507" s="407"/>
      <c r="K507" s="407"/>
      <c r="L507" s="407"/>
    </row>
    <row r="508" spans="3:12">
      <c r="C508" s="407"/>
      <c r="D508" s="407"/>
      <c r="E508" s="407"/>
      <c r="F508" s="407"/>
      <c r="G508" s="407"/>
      <c r="H508" s="407"/>
      <c r="I508" s="407"/>
      <c r="J508" s="407"/>
      <c r="K508" s="407"/>
      <c r="L508" s="407"/>
    </row>
    <row r="509" spans="3:12">
      <c r="C509" s="407"/>
      <c r="D509" s="407"/>
      <c r="E509" s="407"/>
      <c r="F509" s="407"/>
      <c r="G509" s="407"/>
      <c r="H509" s="407"/>
      <c r="I509" s="407"/>
      <c r="J509" s="407"/>
      <c r="K509" s="407"/>
      <c r="L509" s="407"/>
    </row>
    <row r="510" spans="3:12">
      <c r="C510" s="407"/>
      <c r="D510" s="407"/>
      <c r="E510" s="407"/>
      <c r="F510" s="407"/>
      <c r="G510" s="407"/>
      <c r="H510" s="407"/>
      <c r="I510" s="407"/>
      <c r="J510" s="407"/>
      <c r="K510" s="407"/>
      <c r="L510" s="407"/>
    </row>
    <row r="511" spans="3:12">
      <c r="C511" s="407"/>
      <c r="D511" s="407"/>
      <c r="E511" s="407"/>
      <c r="F511" s="407"/>
      <c r="G511" s="407"/>
      <c r="H511" s="407"/>
      <c r="I511" s="407"/>
      <c r="J511" s="407"/>
      <c r="K511" s="407"/>
      <c r="L511" s="407"/>
    </row>
    <row r="512" spans="3:12">
      <c r="C512" s="407"/>
      <c r="D512" s="407"/>
      <c r="E512" s="407"/>
      <c r="F512" s="407"/>
      <c r="G512" s="407"/>
      <c r="H512" s="407"/>
      <c r="I512" s="407"/>
      <c r="J512" s="407"/>
      <c r="K512" s="407"/>
      <c r="L512" s="407"/>
    </row>
    <row r="513" spans="3:12">
      <c r="C513" s="407"/>
      <c r="D513" s="407"/>
      <c r="E513" s="407"/>
      <c r="F513" s="407"/>
      <c r="G513" s="407"/>
      <c r="H513" s="407"/>
      <c r="I513" s="407"/>
      <c r="J513" s="407"/>
      <c r="K513" s="407"/>
      <c r="L513" s="407"/>
    </row>
    <row r="514" spans="3:12">
      <c r="C514" s="407"/>
      <c r="D514" s="407"/>
      <c r="E514" s="407"/>
      <c r="F514" s="407"/>
      <c r="G514" s="407"/>
      <c r="H514" s="407"/>
      <c r="I514" s="407"/>
      <c r="J514" s="407"/>
      <c r="K514" s="407"/>
      <c r="L514" s="407"/>
    </row>
    <row r="515" spans="3:12">
      <c r="C515" s="407"/>
      <c r="D515" s="407"/>
      <c r="E515" s="407"/>
      <c r="F515" s="407"/>
      <c r="G515" s="407"/>
      <c r="H515" s="407"/>
      <c r="I515" s="407"/>
      <c r="J515" s="407"/>
      <c r="K515" s="407"/>
      <c r="L515" s="407"/>
    </row>
    <row r="516" spans="3:12">
      <c r="C516" s="407"/>
      <c r="D516" s="407"/>
      <c r="E516" s="407"/>
      <c r="F516" s="407"/>
      <c r="G516" s="407"/>
      <c r="H516" s="407"/>
      <c r="I516" s="407"/>
      <c r="J516" s="407"/>
      <c r="K516" s="407"/>
      <c r="L516" s="407"/>
    </row>
    <row r="517" spans="3:12">
      <c r="C517" s="407"/>
      <c r="D517" s="407"/>
      <c r="E517" s="407"/>
      <c r="F517" s="407"/>
      <c r="G517" s="407"/>
      <c r="H517" s="407"/>
      <c r="I517" s="407"/>
      <c r="J517" s="407"/>
      <c r="K517" s="407"/>
      <c r="L517" s="407"/>
    </row>
    <row r="518" spans="3:12">
      <c r="C518" s="407"/>
      <c r="D518" s="407"/>
      <c r="E518" s="407"/>
      <c r="F518" s="407"/>
      <c r="G518" s="407"/>
      <c r="H518" s="407"/>
      <c r="I518" s="407"/>
      <c r="J518" s="407"/>
      <c r="K518" s="407"/>
      <c r="L518" s="407"/>
    </row>
    <row r="519" spans="3:12">
      <c r="C519" s="407"/>
      <c r="D519" s="407"/>
      <c r="E519" s="407"/>
      <c r="F519" s="407"/>
      <c r="G519" s="407"/>
      <c r="H519" s="407"/>
      <c r="I519" s="407"/>
      <c r="J519" s="407"/>
      <c r="K519" s="407"/>
      <c r="L519" s="407"/>
    </row>
    <row r="520" spans="3:12">
      <c r="C520" s="407"/>
      <c r="D520" s="407"/>
      <c r="E520" s="407"/>
      <c r="F520" s="407"/>
      <c r="G520" s="407"/>
      <c r="H520" s="407"/>
      <c r="I520" s="407"/>
      <c r="J520" s="407"/>
      <c r="K520" s="407"/>
      <c r="L520" s="407"/>
    </row>
    <row r="521" spans="3:12">
      <c r="C521" s="407"/>
      <c r="D521" s="407"/>
      <c r="E521" s="407"/>
      <c r="F521" s="407"/>
      <c r="G521" s="407"/>
      <c r="H521" s="407"/>
      <c r="I521" s="407"/>
      <c r="J521" s="407"/>
      <c r="K521" s="407"/>
      <c r="L521" s="407"/>
    </row>
    <row r="522" spans="3:12">
      <c r="C522" s="407"/>
      <c r="D522" s="407"/>
      <c r="E522" s="407"/>
      <c r="F522" s="407"/>
      <c r="G522" s="407"/>
      <c r="H522" s="407"/>
      <c r="I522" s="407"/>
      <c r="J522" s="407"/>
      <c r="K522" s="407"/>
      <c r="L522" s="407"/>
    </row>
    <row r="523" spans="3:12">
      <c r="C523" s="407"/>
      <c r="D523" s="407"/>
      <c r="E523" s="407"/>
      <c r="F523" s="407"/>
      <c r="G523" s="407"/>
      <c r="H523" s="407"/>
      <c r="I523" s="407"/>
      <c r="J523" s="407"/>
      <c r="K523" s="407"/>
      <c r="L523" s="407"/>
    </row>
    <row r="524" spans="3:12">
      <c r="C524" s="407"/>
      <c r="D524" s="407"/>
      <c r="E524" s="407"/>
      <c r="F524" s="407"/>
      <c r="G524" s="407"/>
      <c r="H524" s="407"/>
      <c r="I524" s="407"/>
      <c r="J524" s="407"/>
      <c r="K524" s="407"/>
      <c r="L524" s="407"/>
    </row>
    <row r="525" spans="3:12">
      <c r="C525" s="407"/>
      <c r="D525" s="407"/>
      <c r="E525" s="407"/>
      <c r="F525" s="407"/>
      <c r="G525" s="407"/>
      <c r="H525" s="407"/>
      <c r="I525" s="407"/>
      <c r="J525" s="407"/>
      <c r="K525" s="407"/>
      <c r="L525" s="407"/>
    </row>
    <row r="526" spans="3:12">
      <c r="C526" s="407"/>
      <c r="D526" s="407"/>
      <c r="E526" s="407"/>
      <c r="F526" s="407"/>
      <c r="G526" s="407"/>
      <c r="H526" s="407"/>
      <c r="I526" s="407"/>
      <c r="J526" s="407"/>
      <c r="K526" s="407"/>
      <c r="L526" s="407"/>
    </row>
    <row r="527" spans="3:12">
      <c r="C527" s="407"/>
      <c r="D527" s="407"/>
      <c r="E527" s="407"/>
      <c r="F527" s="407"/>
      <c r="G527" s="407"/>
      <c r="H527" s="407"/>
      <c r="I527" s="407"/>
      <c r="J527" s="407"/>
      <c r="K527" s="407"/>
      <c r="L527" s="407"/>
    </row>
    <row r="528" spans="3:12">
      <c r="C528" s="407"/>
      <c r="D528" s="407"/>
      <c r="E528" s="407"/>
      <c r="F528" s="407"/>
      <c r="G528" s="407"/>
      <c r="H528" s="407"/>
      <c r="I528" s="407"/>
      <c r="J528" s="407"/>
      <c r="K528" s="407"/>
      <c r="L528" s="407"/>
    </row>
    <row r="529" spans="3:12">
      <c r="C529" s="407"/>
      <c r="D529" s="407"/>
      <c r="E529" s="407"/>
      <c r="F529" s="407"/>
      <c r="G529" s="407"/>
      <c r="H529" s="407"/>
      <c r="I529" s="407"/>
      <c r="J529" s="407"/>
      <c r="K529" s="407"/>
      <c r="L529" s="407"/>
    </row>
    <row r="530" spans="3:12">
      <c r="C530" s="407"/>
      <c r="D530" s="407"/>
      <c r="E530" s="407"/>
      <c r="F530" s="407"/>
      <c r="G530" s="407"/>
      <c r="H530" s="407"/>
      <c r="I530" s="407"/>
      <c r="J530" s="407"/>
      <c r="K530" s="407"/>
      <c r="L530" s="407"/>
    </row>
    <row r="531" spans="3:12">
      <c r="C531" s="407"/>
      <c r="D531" s="407"/>
      <c r="E531" s="407"/>
      <c r="F531" s="407"/>
      <c r="G531" s="407"/>
      <c r="H531" s="407"/>
      <c r="I531" s="407"/>
      <c r="J531" s="407"/>
      <c r="K531" s="407"/>
      <c r="L531" s="407"/>
    </row>
    <row r="532" spans="3:12">
      <c r="C532" s="407"/>
      <c r="D532" s="407"/>
      <c r="E532" s="407"/>
      <c r="F532" s="407"/>
      <c r="G532" s="407"/>
      <c r="H532" s="407"/>
      <c r="I532" s="407"/>
      <c r="J532" s="407"/>
      <c r="K532" s="407"/>
      <c r="L532" s="407"/>
    </row>
    <row r="533" spans="3:12">
      <c r="C533" s="407"/>
      <c r="D533" s="407"/>
      <c r="E533" s="407"/>
      <c r="F533" s="407"/>
      <c r="G533" s="407"/>
      <c r="H533" s="407"/>
      <c r="I533" s="407"/>
      <c r="J533" s="407"/>
      <c r="K533" s="407"/>
      <c r="L533" s="407"/>
    </row>
    <row r="534" spans="3:12">
      <c r="C534" s="407"/>
      <c r="D534" s="407"/>
      <c r="E534" s="407"/>
      <c r="F534" s="407"/>
      <c r="G534" s="407"/>
      <c r="H534" s="407"/>
      <c r="I534" s="407"/>
      <c r="J534" s="407"/>
      <c r="K534" s="407"/>
      <c r="L534" s="407"/>
    </row>
    <row r="535" spans="3:12">
      <c r="C535" s="407"/>
      <c r="D535" s="407"/>
      <c r="E535" s="407"/>
      <c r="F535" s="407"/>
      <c r="G535" s="407"/>
      <c r="H535" s="407"/>
      <c r="I535" s="407"/>
      <c r="J535" s="407"/>
      <c r="K535" s="407"/>
      <c r="L535" s="407"/>
    </row>
    <row r="536" spans="3:12">
      <c r="C536" s="407"/>
      <c r="D536" s="407"/>
      <c r="E536" s="407"/>
      <c r="F536" s="407"/>
      <c r="G536" s="407"/>
      <c r="H536" s="407"/>
      <c r="I536" s="407"/>
      <c r="J536" s="407"/>
      <c r="K536" s="407"/>
      <c r="L536" s="407"/>
    </row>
    <row r="537" spans="3:12">
      <c r="C537" s="407"/>
      <c r="D537" s="407"/>
      <c r="E537" s="407"/>
      <c r="F537" s="407"/>
      <c r="G537" s="407"/>
      <c r="H537" s="407"/>
      <c r="I537" s="407"/>
      <c r="J537" s="407"/>
      <c r="K537" s="407"/>
      <c r="L537" s="407"/>
    </row>
    <row r="538" spans="3:12">
      <c r="C538" s="407"/>
      <c r="D538" s="407"/>
      <c r="E538" s="407"/>
      <c r="F538" s="407"/>
      <c r="G538" s="407"/>
      <c r="H538" s="407"/>
      <c r="I538" s="407"/>
      <c r="J538" s="407"/>
      <c r="K538" s="407"/>
      <c r="L538" s="407"/>
    </row>
    <row r="539" spans="3:12">
      <c r="C539" s="407"/>
      <c r="D539" s="407"/>
      <c r="E539" s="407"/>
      <c r="F539" s="407"/>
      <c r="G539" s="407"/>
      <c r="H539" s="407"/>
      <c r="I539" s="407"/>
      <c r="J539" s="407"/>
      <c r="K539" s="407"/>
      <c r="L539" s="407"/>
    </row>
    <row r="540" spans="3:12">
      <c r="C540" s="407"/>
      <c r="D540" s="407"/>
      <c r="E540" s="407"/>
      <c r="F540" s="407"/>
      <c r="G540" s="407"/>
      <c r="H540" s="407"/>
      <c r="I540" s="407"/>
      <c r="J540" s="407"/>
      <c r="K540" s="407"/>
      <c r="L540" s="407"/>
    </row>
    <row r="541" spans="3:12">
      <c r="C541" s="407"/>
      <c r="D541" s="407"/>
      <c r="E541" s="407"/>
      <c r="F541" s="407"/>
      <c r="G541" s="407"/>
      <c r="H541" s="407"/>
      <c r="I541" s="407"/>
      <c r="J541" s="407"/>
      <c r="K541" s="407"/>
      <c r="L541" s="407"/>
    </row>
    <row r="542" spans="3:12">
      <c r="C542" s="407"/>
      <c r="D542" s="407"/>
      <c r="E542" s="407"/>
      <c r="F542" s="407"/>
      <c r="G542" s="407"/>
      <c r="H542" s="407"/>
      <c r="I542" s="407"/>
      <c r="J542" s="407"/>
      <c r="K542" s="407"/>
      <c r="L542" s="407"/>
    </row>
    <row r="543" spans="3:12">
      <c r="C543" s="407"/>
      <c r="D543" s="407"/>
      <c r="E543" s="407"/>
      <c r="F543" s="407"/>
      <c r="G543" s="407"/>
      <c r="H543" s="407"/>
      <c r="I543" s="407"/>
      <c r="J543" s="407"/>
      <c r="K543" s="407"/>
      <c r="L543" s="407"/>
    </row>
    <row r="544" spans="3:12">
      <c r="C544" s="407"/>
      <c r="D544" s="407"/>
      <c r="E544" s="407"/>
      <c r="F544" s="407"/>
      <c r="G544" s="407"/>
      <c r="H544" s="407"/>
      <c r="I544" s="407"/>
      <c r="J544" s="407"/>
      <c r="K544" s="407"/>
      <c r="L544" s="407"/>
    </row>
    <row r="545" spans="3:12">
      <c r="C545" s="407"/>
      <c r="D545" s="407"/>
      <c r="E545" s="407"/>
      <c r="F545" s="407"/>
      <c r="G545" s="407"/>
      <c r="H545" s="407"/>
      <c r="I545" s="407"/>
      <c r="J545" s="407"/>
      <c r="K545" s="407"/>
      <c r="L545" s="407"/>
    </row>
    <row r="546" spans="3:12">
      <c r="C546" s="407"/>
      <c r="D546" s="407"/>
      <c r="E546" s="407"/>
      <c r="F546" s="407"/>
      <c r="G546" s="407"/>
      <c r="H546" s="407"/>
      <c r="I546" s="407"/>
      <c r="J546" s="407"/>
      <c r="K546" s="407"/>
      <c r="L546" s="407"/>
    </row>
    <row r="547" spans="3:12">
      <c r="C547" s="407"/>
      <c r="D547" s="407"/>
      <c r="E547" s="407"/>
      <c r="F547" s="407"/>
      <c r="G547" s="407"/>
      <c r="H547" s="407"/>
      <c r="I547" s="407"/>
      <c r="J547" s="407"/>
      <c r="K547" s="407"/>
      <c r="L547" s="407"/>
    </row>
    <row r="548" spans="3:12">
      <c r="C548" s="407"/>
      <c r="D548" s="407"/>
      <c r="E548" s="407"/>
      <c r="F548" s="407"/>
      <c r="G548" s="407"/>
      <c r="H548" s="407"/>
      <c r="I548" s="407"/>
      <c r="J548" s="407"/>
      <c r="K548" s="407"/>
      <c r="L548" s="407"/>
    </row>
    <row r="549" spans="3:12">
      <c r="C549" s="407"/>
      <c r="D549" s="407"/>
      <c r="E549" s="407"/>
      <c r="F549" s="407"/>
      <c r="G549" s="407"/>
      <c r="H549" s="407"/>
      <c r="I549" s="407"/>
      <c r="J549" s="407"/>
      <c r="K549" s="407"/>
      <c r="L549" s="407"/>
    </row>
    <row r="550" spans="3:12">
      <c r="C550" s="407"/>
      <c r="D550" s="407"/>
      <c r="E550" s="407"/>
      <c r="F550" s="407"/>
      <c r="G550" s="407"/>
      <c r="H550" s="407"/>
      <c r="I550" s="407"/>
      <c r="J550" s="407"/>
      <c r="K550" s="407"/>
      <c r="L550" s="407"/>
    </row>
    <row r="551" spans="3:12">
      <c r="C551" s="407"/>
      <c r="D551" s="407"/>
      <c r="E551" s="407"/>
      <c r="F551" s="407"/>
      <c r="G551" s="407"/>
      <c r="H551" s="407"/>
      <c r="I551" s="407"/>
      <c r="J551" s="407"/>
      <c r="K551" s="407"/>
      <c r="L551" s="407"/>
    </row>
    <row r="552" spans="3:12">
      <c r="C552" s="407"/>
      <c r="D552" s="407"/>
      <c r="E552" s="407"/>
      <c r="F552" s="407"/>
      <c r="G552" s="407"/>
      <c r="H552" s="407"/>
      <c r="I552" s="407"/>
      <c r="J552" s="407"/>
      <c r="K552" s="407"/>
      <c r="L552" s="407"/>
    </row>
    <row r="553" spans="3:12">
      <c r="C553" s="407"/>
      <c r="D553" s="407"/>
      <c r="E553" s="407"/>
      <c r="F553" s="407"/>
      <c r="G553" s="407"/>
      <c r="H553" s="407"/>
      <c r="I553" s="407"/>
      <c r="J553" s="407"/>
      <c r="K553" s="407"/>
      <c r="L553" s="407"/>
    </row>
    <row r="554" spans="3:12">
      <c r="C554" s="407"/>
      <c r="D554" s="407"/>
      <c r="E554" s="407"/>
      <c r="F554" s="407"/>
      <c r="G554" s="407"/>
      <c r="H554" s="407"/>
      <c r="I554" s="407"/>
      <c r="J554" s="407"/>
      <c r="K554" s="407"/>
      <c r="L554" s="407"/>
    </row>
    <row r="555" spans="3:12">
      <c r="C555" s="407"/>
      <c r="D555" s="407"/>
      <c r="E555" s="407"/>
      <c r="F555" s="407"/>
      <c r="G555" s="407"/>
      <c r="H555" s="407"/>
      <c r="I555" s="407"/>
      <c r="J555" s="407"/>
      <c r="K555" s="407"/>
      <c r="L555" s="407"/>
    </row>
    <row r="556" spans="3:12">
      <c r="C556" s="407"/>
      <c r="D556" s="407"/>
      <c r="E556" s="407"/>
      <c r="F556" s="407"/>
      <c r="G556" s="407"/>
      <c r="H556" s="407"/>
      <c r="I556" s="407"/>
      <c r="J556" s="407"/>
      <c r="K556" s="407"/>
      <c r="L556" s="407"/>
    </row>
    <row r="557" spans="3:12">
      <c r="C557" s="407"/>
      <c r="D557" s="407"/>
      <c r="E557" s="407"/>
      <c r="F557" s="407"/>
      <c r="G557" s="407"/>
      <c r="H557" s="407"/>
      <c r="I557" s="407"/>
      <c r="J557" s="407"/>
      <c r="K557" s="407"/>
      <c r="L557" s="407"/>
    </row>
    <row r="558" spans="3:12">
      <c r="C558" s="407"/>
      <c r="D558" s="407"/>
      <c r="E558" s="407"/>
      <c r="F558" s="407"/>
      <c r="G558" s="407"/>
      <c r="H558" s="407"/>
      <c r="I558" s="407"/>
      <c r="J558" s="407"/>
      <c r="K558" s="407"/>
      <c r="L558" s="407"/>
    </row>
    <row r="559" spans="3:12">
      <c r="C559" s="407"/>
      <c r="D559" s="407"/>
      <c r="E559" s="407"/>
      <c r="F559" s="407"/>
      <c r="G559" s="407"/>
      <c r="H559" s="407"/>
      <c r="I559" s="407"/>
      <c r="J559" s="407"/>
      <c r="K559" s="407"/>
      <c r="L559" s="407"/>
    </row>
    <row r="560" spans="3:12">
      <c r="C560" s="407"/>
      <c r="D560" s="407"/>
      <c r="E560" s="407"/>
      <c r="F560" s="407"/>
      <c r="G560" s="407"/>
      <c r="H560" s="407"/>
      <c r="I560" s="407"/>
      <c r="J560" s="407"/>
      <c r="K560" s="407"/>
      <c r="L560" s="407"/>
    </row>
    <row r="561" spans="3:12">
      <c r="C561" s="407"/>
      <c r="D561" s="407"/>
      <c r="E561" s="407"/>
      <c r="F561" s="407"/>
      <c r="G561" s="407"/>
      <c r="H561" s="407"/>
      <c r="I561" s="407"/>
      <c r="J561" s="407"/>
      <c r="K561" s="407"/>
      <c r="L561" s="407"/>
    </row>
    <row r="562" spans="3:12">
      <c r="C562" s="407"/>
      <c r="D562" s="407"/>
      <c r="E562" s="407"/>
      <c r="F562" s="407"/>
      <c r="G562" s="407"/>
      <c r="H562" s="407"/>
      <c r="I562" s="407"/>
      <c r="J562" s="407"/>
      <c r="K562" s="407"/>
      <c r="L562" s="407"/>
    </row>
    <row r="563" spans="3:12">
      <c r="C563" s="407"/>
      <c r="D563" s="407"/>
      <c r="E563" s="407"/>
      <c r="F563" s="407"/>
      <c r="G563" s="407"/>
      <c r="H563" s="407"/>
      <c r="I563" s="407"/>
      <c r="J563" s="407"/>
      <c r="K563" s="407"/>
      <c r="L563" s="407"/>
    </row>
    <row r="564" spans="3:12">
      <c r="C564" s="407"/>
      <c r="D564" s="407"/>
      <c r="E564" s="407"/>
      <c r="F564" s="407"/>
      <c r="G564" s="407"/>
      <c r="H564" s="407"/>
      <c r="I564" s="407"/>
      <c r="J564" s="407"/>
      <c r="K564" s="407"/>
      <c r="L564" s="407"/>
    </row>
    <row r="565" spans="3:12">
      <c r="C565" s="407"/>
      <c r="D565" s="407"/>
      <c r="E565" s="407"/>
      <c r="F565" s="407"/>
      <c r="G565" s="407"/>
      <c r="H565" s="407"/>
      <c r="I565" s="407"/>
      <c r="J565" s="407"/>
      <c r="K565" s="407"/>
      <c r="L565" s="407"/>
    </row>
    <row r="566" spans="3:12">
      <c r="C566" s="407"/>
      <c r="D566" s="407"/>
      <c r="E566" s="407"/>
      <c r="F566" s="407"/>
      <c r="G566" s="407"/>
      <c r="H566" s="407"/>
      <c r="I566" s="407"/>
      <c r="J566" s="407"/>
      <c r="K566" s="407"/>
      <c r="L566" s="407"/>
    </row>
    <row r="567" spans="3:12">
      <c r="C567" s="407"/>
      <c r="D567" s="407"/>
      <c r="E567" s="407"/>
      <c r="F567" s="407"/>
      <c r="G567" s="407"/>
      <c r="H567" s="407"/>
      <c r="I567" s="407"/>
      <c r="J567" s="407"/>
      <c r="K567" s="407"/>
      <c r="L567" s="407"/>
    </row>
    <row r="568" spans="3:12">
      <c r="C568" s="407"/>
      <c r="D568" s="407"/>
      <c r="E568" s="407"/>
      <c r="F568" s="407"/>
      <c r="G568" s="407"/>
      <c r="H568" s="407"/>
      <c r="I568" s="407"/>
      <c r="J568" s="407"/>
      <c r="K568" s="407"/>
      <c r="L568" s="407"/>
    </row>
    <row r="569" spans="3:12">
      <c r="C569" s="407"/>
      <c r="D569" s="407"/>
      <c r="E569" s="407"/>
      <c r="F569" s="407"/>
      <c r="G569" s="407"/>
      <c r="H569" s="407"/>
      <c r="I569" s="407"/>
      <c r="J569" s="407"/>
      <c r="K569" s="407"/>
      <c r="L569" s="407"/>
    </row>
    <row r="570" spans="3:12">
      <c r="C570" s="407"/>
      <c r="D570" s="407"/>
      <c r="E570" s="407"/>
      <c r="F570" s="407"/>
      <c r="G570" s="407"/>
      <c r="H570" s="407"/>
      <c r="I570" s="407"/>
      <c r="J570" s="407"/>
      <c r="K570" s="407"/>
      <c r="L570" s="407"/>
    </row>
    <row r="571" spans="3:12">
      <c r="C571" s="407"/>
      <c r="D571" s="407"/>
      <c r="E571" s="407"/>
      <c r="F571" s="407"/>
      <c r="G571" s="407"/>
      <c r="H571" s="407"/>
      <c r="I571" s="407"/>
      <c r="J571" s="407"/>
      <c r="K571" s="407"/>
      <c r="L571" s="407"/>
    </row>
    <row r="572" spans="3:12">
      <c r="C572" s="407"/>
      <c r="D572" s="407"/>
      <c r="E572" s="407"/>
      <c r="F572" s="407"/>
      <c r="G572" s="407"/>
      <c r="H572" s="407"/>
      <c r="I572" s="407"/>
      <c r="J572" s="407"/>
      <c r="K572" s="407"/>
      <c r="L572" s="407"/>
    </row>
    <row r="573" spans="3:12">
      <c r="C573" s="407"/>
      <c r="D573" s="407"/>
      <c r="E573" s="407"/>
      <c r="F573" s="407"/>
      <c r="G573" s="407"/>
      <c r="H573" s="407"/>
      <c r="I573" s="407"/>
      <c r="J573" s="407"/>
      <c r="K573" s="407"/>
      <c r="L573" s="407"/>
    </row>
    <row r="574" spans="3:12">
      <c r="C574" s="407"/>
      <c r="D574" s="407"/>
      <c r="E574" s="407"/>
      <c r="F574" s="407"/>
      <c r="G574" s="407"/>
      <c r="H574" s="407"/>
      <c r="I574" s="407"/>
      <c r="J574" s="407"/>
      <c r="K574" s="407"/>
      <c r="L574" s="407"/>
    </row>
    <row r="575" spans="3:12">
      <c r="C575" s="407"/>
      <c r="D575" s="407"/>
      <c r="E575" s="407"/>
      <c r="F575" s="407"/>
      <c r="G575" s="407"/>
      <c r="H575" s="407"/>
      <c r="I575" s="407"/>
      <c r="J575" s="407"/>
      <c r="K575" s="407"/>
      <c r="L575" s="407"/>
    </row>
    <row r="576" spans="3:12">
      <c r="C576" s="407"/>
      <c r="D576" s="407"/>
      <c r="E576" s="407"/>
      <c r="F576" s="407"/>
      <c r="G576" s="407"/>
      <c r="H576" s="407"/>
      <c r="I576" s="407"/>
      <c r="J576" s="407"/>
      <c r="K576" s="407"/>
      <c r="L576" s="407"/>
    </row>
    <row r="577" spans="3:12">
      <c r="C577" s="407"/>
      <c r="D577" s="407"/>
      <c r="E577" s="407"/>
      <c r="F577" s="407"/>
      <c r="G577" s="407"/>
      <c r="H577" s="407"/>
      <c r="I577" s="407"/>
      <c r="J577" s="407"/>
      <c r="K577" s="407"/>
      <c r="L577" s="407"/>
    </row>
    <row r="578" spans="3:12">
      <c r="C578" s="407"/>
      <c r="D578" s="407"/>
      <c r="E578" s="407"/>
      <c r="F578" s="407"/>
      <c r="G578" s="407"/>
      <c r="H578" s="407"/>
      <c r="I578" s="407"/>
      <c r="J578" s="407"/>
      <c r="K578" s="407"/>
      <c r="L578" s="407"/>
    </row>
    <row r="579" spans="3:12">
      <c r="C579" s="407"/>
      <c r="D579" s="407"/>
      <c r="E579" s="407"/>
      <c r="F579" s="407"/>
      <c r="G579" s="407"/>
      <c r="H579" s="407"/>
      <c r="I579" s="407"/>
      <c r="J579" s="407"/>
      <c r="K579" s="407"/>
      <c r="L579" s="407"/>
    </row>
    <row r="580" spans="3:12">
      <c r="C580" s="407"/>
      <c r="D580" s="407"/>
      <c r="E580" s="407"/>
      <c r="F580" s="407"/>
      <c r="G580" s="407"/>
      <c r="H580" s="407"/>
      <c r="I580" s="407"/>
      <c r="J580" s="407"/>
      <c r="K580" s="407"/>
      <c r="L580" s="407"/>
    </row>
    <row r="581" spans="3:12">
      <c r="C581" s="407"/>
      <c r="D581" s="407"/>
      <c r="E581" s="407"/>
      <c r="F581" s="407"/>
      <c r="G581" s="407"/>
      <c r="H581" s="407"/>
      <c r="I581" s="407"/>
      <c r="J581" s="407"/>
      <c r="K581" s="407"/>
      <c r="L581" s="407"/>
    </row>
    <row r="582" spans="3:12">
      <c r="C582" s="407"/>
      <c r="D582" s="407"/>
      <c r="E582" s="407"/>
      <c r="F582" s="407"/>
      <c r="G582" s="407"/>
      <c r="H582" s="407"/>
      <c r="I582" s="407"/>
      <c r="J582" s="407"/>
      <c r="K582" s="407"/>
      <c r="L582" s="407"/>
    </row>
    <row r="583" spans="3:12">
      <c r="C583" s="407"/>
      <c r="D583" s="407"/>
      <c r="E583" s="407"/>
      <c r="F583" s="407"/>
      <c r="G583" s="407"/>
      <c r="H583" s="407"/>
      <c r="I583" s="407"/>
      <c r="J583" s="407"/>
      <c r="K583" s="407"/>
      <c r="L583" s="407"/>
    </row>
    <row r="584" spans="3:12">
      <c r="C584" s="407"/>
      <c r="D584" s="407"/>
      <c r="E584" s="407"/>
      <c r="F584" s="407"/>
      <c r="G584" s="407"/>
      <c r="H584" s="407"/>
      <c r="I584" s="407"/>
      <c r="J584" s="407"/>
      <c r="K584" s="407"/>
      <c r="L584" s="407"/>
    </row>
    <row r="585" spans="3:12">
      <c r="C585" s="407"/>
      <c r="D585" s="407"/>
      <c r="E585" s="407"/>
      <c r="F585" s="407"/>
      <c r="G585" s="407"/>
      <c r="H585" s="407"/>
      <c r="I585" s="407"/>
      <c r="J585" s="407"/>
      <c r="K585" s="407"/>
      <c r="L585" s="407"/>
    </row>
    <row r="586" spans="3:12">
      <c r="C586" s="407"/>
      <c r="D586" s="407"/>
      <c r="E586" s="407"/>
      <c r="F586" s="407"/>
      <c r="G586" s="407"/>
      <c r="H586" s="407"/>
      <c r="I586" s="407"/>
      <c r="J586" s="407"/>
      <c r="K586" s="407"/>
      <c r="L586" s="407"/>
    </row>
    <row r="587" spans="3:12">
      <c r="C587" s="407"/>
      <c r="D587" s="407"/>
      <c r="E587" s="407"/>
      <c r="F587" s="407"/>
      <c r="G587" s="407"/>
      <c r="H587" s="407"/>
      <c r="I587" s="407"/>
      <c r="J587" s="407"/>
      <c r="K587" s="407"/>
      <c r="L587" s="407"/>
    </row>
    <row r="588" spans="3:12">
      <c r="C588" s="407"/>
      <c r="D588" s="407"/>
      <c r="E588" s="407"/>
      <c r="F588" s="407"/>
      <c r="G588" s="407"/>
      <c r="H588" s="407"/>
      <c r="I588" s="407"/>
      <c r="J588" s="407"/>
      <c r="K588" s="407"/>
      <c r="L588" s="407"/>
    </row>
    <row r="589" spans="3:12">
      <c r="C589" s="407"/>
      <c r="D589" s="407"/>
      <c r="E589" s="407"/>
      <c r="F589" s="407"/>
      <c r="G589" s="407"/>
      <c r="H589" s="407"/>
      <c r="I589" s="407"/>
      <c r="J589" s="407"/>
      <c r="K589" s="407"/>
      <c r="L589" s="407"/>
    </row>
    <row r="590" spans="3:12">
      <c r="C590" s="407"/>
      <c r="D590" s="407"/>
      <c r="E590" s="407"/>
      <c r="F590" s="407"/>
      <c r="G590" s="407"/>
      <c r="H590" s="407"/>
      <c r="I590" s="407"/>
      <c r="J590" s="407"/>
      <c r="K590" s="407"/>
      <c r="L590" s="407"/>
    </row>
    <row r="591" spans="3:12">
      <c r="C591" s="407"/>
      <c r="D591" s="407"/>
      <c r="E591" s="407"/>
      <c r="F591" s="407"/>
      <c r="G591" s="407"/>
      <c r="H591" s="407"/>
      <c r="I591" s="407"/>
      <c r="J591" s="407"/>
      <c r="K591" s="407"/>
      <c r="L591" s="407"/>
    </row>
    <row r="592" spans="3:12">
      <c r="C592" s="407"/>
      <c r="D592" s="407"/>
      <c r="E592" s="407"/>
      <c r="F592" s="407"/>
      <c r="G592" s="407"/>
      <c r="H592" s="407"/>
      <c r="I592" s="407"/>
      <c r="J592" s="407"/>
      <c r="K592" s="407"/>
      <c r="L592" s="407"/>
    </row>
    <row r="593" spans="3:12">
      <c r="C593" s="407"/>
      <c r="D593" s="407"/>
      <c r="E593" s="407"/>
      <c r="F593" s="407"/>
      <c r="G593" s="407"/>
      <c r="H593" s="407"/>
      <c r="I593" s="407"/>
      <c r="J593" s="407"/>
      <c r="K593" s="407"/>
      <c r="L593" s="407"/>
    </row>
    <row r="594" spans="3:12">
      <c r="C594" s="407"/>
      <c r="D594" s="407"/>
      <c r="E594" s="407"/>
      <c r="F594" s="407"/>
      <c r="G594" s="407"/>
      <c r="H594" s="407"/>
      <c r="I594" s="407"/>
      <c r="J594" s="407"/>
      <c r="K594" s="407"/>
      <c r="L594" s="407"/>
    </row>
    <row r="595" spans="3:12">
      <c r="C595" s="407"/>
      <c r="D595" s="407"/>
      <c r="E595" s="407"/>
      <c r="F595" s="407"/>
      <c r="G595" s="407"/>
      <c r="H595" s="407"/>
      <c r="I595" s="407"/>
      <c r="J595" s="407"/>
      <c r="K595" s="407"/>
      <c r="L595" s="407"/>
    </row>
    <row r="596" spans="3:12">
      <c r="C596" s="407"/>
      <c r="D596" s="407"/>
      <c r="E596" s="407"/>
      <c r="F596" s="407"/>
      <c r="G596" s="407"/>
      <c r="H596" s="407"/>
      <c r="I596" s="407"/>
      <c r="J596" s="407"/>
      <c r="K596" s="407"/>
      <c r="L596" s="407"/>
    </row>
    <row r="597" spans="3:12">
      <c r="C597" s="407"/>
      <c r="D597" s="407"/>
      <c r="E597" s="407"/>
      <c r="F597" s="407"/>
      <c r="G597" s="407"/>
      <c r="H597" s="407"/>
      <c r="I597" s="407"/>
      <c r="J597" s="407"/>
      <c r="K597" s="407"/>
      <c r="L597" s="407"/>
    </row>
    <row r="598" spans="3:12">
      <c r="C598" s="407"/>
      <c r="D598" s="407"/>
      <c r="E598" s="407"/>
      <c r="F598" s="407"/>
      <c r="G598" s="407"/>
      <c r="H598" s="407"/>
      <c r="I598" s="407"/>
      <c r="J598" s="407"/>
      <c r="K598" s="407"/>
      <c r="L598" s="407"/>
    </row>
    <row r="599" spans="3:12">
      <c r="C599" s="407"/>
      <c r="D599" s="407"/>
      <c r="E599" s="407"/>
      <c r="F599" s="407"/>
      <c r="G599" s="407"/>
      <c r="H599" s="407"/>
      <c r="I599" s="407"/>
      <c r="J599" s="407"/>
      <c r="K599" s="407"/>
      <c r="L599" s="407"/>
    </row>
    <row r="600" spans="3:12">
      <c r="C600" s="407"/>
      <c r="D600" s="407"/>
      <c r="E600" s="407"/>
      <c r="F600" s="407"/>
      <c r="G600" s="407"/>
      <c r="H600" s="407"/>
      <c r="I600" s="407"/>
      <c r="J600" s="407"/>
      <c r="K600" s="407"/>
      <c r="L600" s="407"/>
    </row>
    <row r="601" spans="3:12">
      <c r="C601" s="407"/>
      <c r="D601" s="407"/>
      <c r="E601" s="407"/>
      <c r="F601" s="407"/>
      <c r="G601" s="407"/>
      <c r="H601" s="407"/>
      <c r="I601" s="407"/>
      <c r="J601" s="407"/>
      <c r="K601" s="407"/>
      <c r="L601" s="407"/>
    </row>
    <row r="602" spans="3:12">
      <c r="C602" s="407"/>
      <c r="D602" s="407"/>
      <c r="E602" s="407"/>
      <c r="F602" s="407"/>
      <c r="G602" s="407"/>
      <c r="H602" s="407"/>
      <c r="I602" s="407"/>
      <c r="J602" s="407"/>
      <c r="K602" s="407"/>
      <c r="L602" s="407"/>
    </row>
    <row r="603" spans="3:12">
      <c r="C603" s="407"/>
      <c r="D603" s="407"/>
      <c r="E603" s="407"/>
      <c r="F603" s="407"/>
      <c r="G603" s="407"/>
      <c r="H603" s="407"/>
      <c r="I603" s="407"/>
      <c r="J603" s="407"/>
      <c r="K603" s="407"/>
      <c r="L603" s="407"/>
    </row>
    <row r="604" spans="3:12">
      <c r="C604" s="407"/>
      <c r="D604" s="407"/>
      <c r="E604" s="407"/>
      <c r="F604" s="407"/>
      <c r="G604" s="407"/>
      <c r="H604" s="407"/>
      <c r="I604" s="407"/>
      <c r="J604" s="407"/>
      <c r="K604" s="407"/>
      <c r="L604" s="407"/>
    </row>
    <row r="605" spans="3:12">
      <c r="C605" s="407"/>
      <c r="D605" s="407"/>
      <c r="E605" s="407"/>
      <c r="F605" s="407"/>
      <c r="G605" s="407"/>
      <c r="H605" s="407"/>
      <c r="I605" s="407"/>
      <c r="J605" s="407"/>
      <c r="K605" s="407"/>
      <c r="L605" s="407"/>
    </row>
    <row r="606" spans="3:12">
      <c r="C606" s="407"/>
      <c r="D606" s="407"/>
      <c r="E606" s="407"/>
      <c r="F606" s="407"/>
      <c r="G606" s="407"/>
      <c r="H606" s="407"/>
      <c r="I606" s="407"/>
      <c r="J606" s="407"/>
      <c r="K606" s="407"/>
      <c r="L606" s="407"/>
    </row>
    <row r="607" spans="3:12">
      <c r="C607" s="407"/>
      <c r="D607" s="407"/>
      <c r="E607" s="407"/>
      <c r="F607" s="407"/>
      <c r="G607" s="407"/>
      <c r="H607" s="407"/>
      <c r="I607" s="407"/>
      <c r="J607" s="407"/>
      <c r="K607" s="407"/>
      <c r="L607" s="407"/>
    </row>
    <row r="608" spans="3:12">
      <c r="C608" s="407"/>
      <c r="D608" s="407"/>
      <c r="E608" s="407"/>
      <c r="F608" s="407"/>
      <c r="G608" s="407"/>
      <c r="H608" s="407"/>
      <c r="I608" s="407"/>
      <c r="J608" s="407"/>
      <c r="K608" s="407"/>
      <c r="L608" s="407"/>
    </row>
    <row r="609" spans="3:12">
      <c r="C609" s="407"/>
      <c r="D609" s="407"/>
      <c r="E609" s="407"/>
      <c r="F609" s="407"/>
      <c r="G609" s="407"/>
      <c r="H609" s="407"/>
      <c r="I609" s="407"/>
      <c r="J609" s="407"/>
      <c r="K609" s="407"/>
      <c r="L609" s="407"/>
    </row>
    <row r="610" spans="3:12">
      <c r="C610" s="407"/>
      <c r="D610" s="407"/>
      <c r="E610" s="407"/>
      <c r="F610" s="407"/>
      <c r="G610" s="407"/>
      <c r="H610" s="407"/>
      <c r="I610" s="407"/>
      <c r="J610" s="407"/>
      <c r="K610" s="407"/>
      <c r="L610" s="407"/>
    </row>
    <row r="611" spans="3:12">
      <c r="C611" s="407"/>
      <c r="D611" s="407"/>
      <c r="E611" s="407"/>
      <c r="F611" s="407"/>
      <c r="G611" s="407"/>
      <c r="H611" s="407"/>
      <c r="I611" s="407"/>
      <c r="J611" s="407"/>
      <c r="K611" s="407"/>
      <c r="L611" s="407"/>
    </row>
    <row r="612" spans="3:12">
      <c r="C612" s="407"/>
      <c r="D612" s="407"/>
      <c r="E612" s="407"/>
      <c r="F612" s="407"/>
      <c r="G612" s="407"/>
      <c r="H612" s="407"/>
      <c r="I612" s="407"/>
      <c r="J612" s="407"/>
      <c r="K612" s="407"/>
      <c r="L612" s="407"/>
    </row>
    <row r="613" spans="3:12">
      <c r="C613" s="407"/>
      <c r="D613" s="407"/>
      <c r="E613" s="407"/>
      <c r="F613" s="407"/>
      <c r="G613" s="407"/>
      <c r="H613" s="407"/>
      <c r="I613" s="407"/>
      <c r="J613" s="407"/>
      <c r="K613" s="407"/>
      <c r="L613" s="407"/>
    </row>
    <row r="614" spans="3:12">
      <c r="C614" s="407"/>
      <c r="D614" s="407"/>
      <c r="E614" s="407"/>
      <c r="F614" s="407"/>
      <c r="G614" s="407"/>
      <c r="H614" s="407"/>
      <c r="I614" s="407"/>
      <c r="J614" s="407"/>
      <c r="K614" s="407"/>
      <c r="L614" s="407"/>
    </row>
    <row r="615" spans="3:12">
      <c r="C615" s="407"/>
      <c r="D615" s="407"/>
      <c r="E615" s="407"/>
      <c r="F615" s="407"/>
      <c r="G615" s="407"/>
      <c r="H615" s="407"/>
      <c r="I615" s="407"/>
      <c r="J615" s="407"/>
      <c r="K615" s="407"/>
      <c r="L615" s="407"/>
    </row>
    <row r="616" spans="3:12">
      <c r="C616" s="407"/>
      <c r="D616" s="407"/>
      <c r="E616" s="407"/>
      <c r="F616" s="407"/>
      <c r="G616" s="407"/>
      <c r="H616" s="407"/>
      <c r="I616" s="407"/>
      <c r="J616" s="407"/>
      <c r="K616" s="407"/>
      <c r="L616" s="407"/>
    </row>
    <row r="617" spans="3:12">
      <c r="C617" s="407"/>
      <c r="D617" s="407"/>
      <c r="E617" s="407"/>
      <c r="F617" s="407"/>
      <c r="G617" s="407"/>
      <c r="H617" s="407"/>
      <c r="I617" s="407"/>
      <c r="J617" s="407"/>
      <c r="K617" s="407"/>
      <c r="L617" s="407"/>
    </row>
    <row r="618" spans="3:12">
      <c r="C618" s="407"/>
      <c r="D618" s="407"/>
      <c r="E618" s="407"/>
      <c r="F618" s="407"/>
      <c r="G618" s="407"/>
      <c r="H618" s="407"/>
      <c r="I618" s="407"/>
      <c r="J618" s="407"/>
      <c r="K618" s="407"/>
      <c r="L618" s="407"/>
    </row>
    <row r="619" spans="3:12">
      <c r="C619" s="407"/>
      <c r="D619" s="407"/>
      <c r="E619" s="407"/>
      <c r="F619" s="407"/>
      <c r="G619" s="407"/>
      <c r="H619" s="407"/>
      <c r="I619" s="407"/>
      <c r="J619" s="407"/>
      <c r="K619" s="407"/>
      <c r="L619" s="407"/>
    </row>
    <row r="620" spans="3:12">
      <c r="C620" s="407"/>
      <c r="D620" s="407"/>
      <c r="E620" s="407"/>
      <c r="F620" s="407"/>
      <c r="G620" s="407"/>
      <c r="H620" s="407"/>
      <c r="I620" s="407"/>
      <c r="J620" s="407"/>
      <c r="K620" s="407"/>
      <c r="L620" s="407"/>
    </row>
    <row r="621" spans="3:12">
      <c r="C621" s="407"/>
      <c r="D621" s="407"/>
      <c r="E621" s="407"/>
      <c r="F621" s="407"/>
      <c r="G621" s="407"/>
      <c r="H621" s="407"/>
      <c r="I621" s="407"/>
      <c r="J621" s="407"/>
      <c r="K621" s="407"/>
      <c r="L621" s="407"/>
    </row>
    <row r="622" spans="3:12">
      <c r="C622" s="407"/>
      <c r="D622" s="407"/>
      <c r="E622" s="407"/>
      <c r="F622" s="407"/>
      <c r="G622" s="407"/>
      <c r="H622" s="407"/>
      <c r="I622" s="407"/>
      <c r="J622" s="407"/>
      <c r="K622" s="407"/>
      <c r="L622" s="407"/>
    </row>
    <row r="623" spans="3:12">
      <c r="C623" s="407"/>
      <c r="D623" s="407"/>
      <c r="E623" s="407"/>
      <c r="F623" s="407"/>
      <c r="G623" s="407"/>
      <c r="H623" s="407"/>
      <c r="I623" s="407"/>
      <c r="J623" s="407"/>
      <c r="K623" s="407"/>
      <c r="L623" s="407"/>
    </row>
    <row r="624" spans="3:12">
      <c r="C624" s="407"/>
      <c r="D624" s="407"/>
      <c r="E624" s="407"/>
      <c r="F624" s="407"/>
      <c r="G624" s="407"/>
      <c r="H624" s="407"/>
      <c r="I624" s="407"/>
      <c r="J624" s="407"/>
      <c r="K624" s="407"/>
      <c r="L624" s="407"/>
    </row>
    <row r="625" spans="3:12">
      <c r="C625" s="407"/>
      <c r="D625" s="407"/>
      <c r="E625" s="407"/>
      <c r="F625" s="407"/>
      <c r="G625" s="407"/>
      <c r="H625" s="407"/>
      <c r="I625" s="407"/>
      <c r="J625" s="407"/>
      <c r="K625" s="407"/>
      <c r="L625" s="407"/>
    </row>
    <row r="626" spans="3:12">
      <c r="C626" s="407"/>
      <c r="D626" s="407"/>
      <c r="E626" s="407"/>
      <c r="F626" s="407"/>
      <c r="G626" s="407"/>
      <c r="H626" s="407"/>
      <c r="I626" s="407"/>
      <c r="J626" s="407"/>
      <c r="K626" s="407"/>
      <c r="L626" s="407"/>
    </row>
    <row r="627" spans="3:12">
      <c r="C627" s="407"/>
      <c r="D627" s="407"/>
      <c r="E627" s="407"/>
      <c r="F627" s="407"/>
      <c r="G627" s="407"/>
      <c r="H627" s="407"/>
      <c r="I627" s="407"/>
      <c r="J627" s="407"/>
      <c r="K627" s="407"/>
      <c r="L627" s="407"/>
    </row>
    <row r="628" spans="3:12">
      <c r="C628" s="407"/>
      <c r="D628" s="407"/>
      <c r="E628" s="407"/>
      <c r="F628" s="407"/>
      <c r="G628" s="407"/>
      <c r="H628" s="407"/>
      <c r="I628" s="407"/>
      <c r="J628" s="407"/>
      <c r="K628" s="407"/>
      <c r="L628" s="407"/>
    </row>
    <row r="629" spans="3:12">
      <c r="C629" s="407"/>
      <c r="D629" s="407"/>
      <c r="E629" s="407"/>
      <c r="F629" s="407"/>
      <c r="G629" s="407"/>
      <c r="H629" s="407"/>
      <c r="I629" s="407"/>
      <c r="J629" s="407"/>
      <c r="K629" s="407"/>
      <c r="L629" s="407"/>
    </row>
    <row r="630" spans="3:12">
      <c r="C630" s="407"/>
      <c r="D630" s="407"/>
      <c r="E630" s="407"/>
      <c r="F630" s="407"/>
      <c r="G630" s="407"/>
      <c r="H630" s="407"/>
      <c r="I630" s="407"/>
      <c r="J630" s="407"/>
      <c r="K630" s="407"/>
      <c r="L630" s="407"/>
    </row>
    <row r="631" spans="3:12">
      <c r="C631" s="407"/>
      <c r="D631" s="407"/>
      <c r="E631" s="407"/>
      <c r="F631" s="407"/>
      <c r="G631" s="407"/>
      <c r="H631" s="407"/>
      <c r="I631" s="407"/>
      <c r="J631" s="407"/>
      <c r="K631" s="407"/>
      <c r="L631" s="407"/>
    </row>
    <row r="632" spans="3:12">
      <c r="C632" s="407"/>
      <c r="D632" s="407"/>
      <c r="E632" s="407"/>
      <c r="F632" s="407"/>
      <c r="G632" s="407"/>
      <c r="H632" s="407"/>
      <c r="I632" s="407"/>
      <c r="J632" s="407"/>
      <c r="K632" s="407"/>
      <c r="L632" s="407"/>
    </row>
    <row r="633" spans="3:12">
      <c r="C633" s="407"/>
      <c r="D633" s="407"/>
      <c r="E633" s="407"/>
      <c r="F633" s="407"/>
      <c r="G633" s="407"/>
      <c r="H633" s="407"/>
      <c r="I633" s="407"/>
      <c r="J633" s="407"/>
      <c r="K633" s="407"/>
      <c r="L633" s="407"/>
    </row>
    <row r="634" spans="3:12">
      <c r="C634" s="407"/>
      <c r="D634" s="407"/>
      <c r="E634" s="407"/>
      <c r="F634" s="407"/>
      <c r="G634" s="407"/>
      <c r="H634" s="407"/>
      <c r="I634" s="407"/>
      <c r="J634" s="407"/>
      <c r="K634" s="407"/>
      <c r="L634" s="407"/>
    </row>
    <row r="635" spans="3:12">
      <c r="C635" s="407"/>
      <c r="D635" s="407"/>
      <c r="E635" s="407"/>
      <c r="F635" s="407"/>
      <c r="G635" s="407"/>
      <c r="H635" s="407"/>
      <c r="I635" s="407"/>
      <c r="J635" s="407"/>
      <c r="K635" s="407"/>
      <c r="L635" s="407"/>
    </row>
    <row r="636" spans="3:12">
      <c r="C636" s="407"/>
      <c r="D636" s="407"/>
      <c r="E636" s="407"/>
      <c r="F636" s="407"/>
      <c r="G636" s="407"/>
      <c r="H636" s="407"/>
      <c r="I636" s="407"/>
      <c r="J636" s="407"/>
      <c r="K636" s="407"/>
      <c r="L636" s="407"/>
    </row>
    <row r="637" spans="3:12">
      <c r="C637" s="407"/>
      <c r="D637" s="407"/>
      <c r="E637" s="407"/>
      <c r="F637" s="407"/>
      <c r="G637" s="407"/>
      <c r="H637" s="407"/>
      <c r="I637" s="407"/>
      <c r="J637" s="407"/>
      <c r="K637" s="407"/>
      <c r="L637" s="407"/>
    </row>
    <row r="638" spans="3:12">
      <c r="C638" s="407"/>
      <c r="D638" s="407"/>
      <c r="E638" s="407"/>
      <c r="F638" s="407"/>
      <c r="G638" s="407"/>
      <c r="H638" s="407"/>
      <c r="I638" s="407"/>
      <c r="J638" s="407"/>
      <c r="K638" s="407"/>
      <c r="L638" s="407"/>
    </row>
    <row r="639" spans="3:12">
      <c r="C639" s="407"/>
      <c r="D639" s="407"/>
      <c r="E639" s="407"/>
      <c r="F639" s="407"/>
      <c r="G639" s="407"/>
      <c r="H639" s="407"/>
      <c r="I639" s="407"/>
      <c r="J639" s="407"/>
      <c r="K639" s="407"/>
      <c r="L639" s="407"/>
    </row>
    <row r="640" spans="3:12">
      <c r="C640" s="407"/>
      <c r="D640" s="407"/>
      <c r="E640" s="407"/>
      <c r="F640" s="407"/>
      <c r="G640" s="407"/>
      <c r="H640" s="407"/>
      <c r="I640" s="407"/>
      <c r="J640" s="407"/>
      <c r="K640" s="407"/>
      <c r="L640" s="407"/>
    </row>
    <row r="641" spans="3:12">
      <c r="C641" s="407"/>
      <c r="D641" s="407"/>
      <c r="E641" s="407"/>
      <c r="F641" s="407"/>
      <c r="G641" s="407"/>
      <c r="H641" s="407"/>
      <c r="I641" s="407"/>
      <c r="J641" s="407"/>
      <c r="K641" s="407"/>
      <c r="L641" s="407"/>
    </row>
    <row r="642" spans="3:12">
      <c r="C642" s="407"/>
      <c r="D642" s="407"/>
      <c r="E642" s="407"/>
      <c r="F642" s="407"/>
      <c r="G642" s="407"/>
      <c r="H642" s="407"/>
      <c r="I642" s="407"/>
      <c r="J642" s="407"/>
      <c r="K642" s="407"/>
      <c r="L642" s="407"/>
    </row>
    <row r="643" spans="3:12">
      <c r="C643" s="407"/>
      <c r="D643" s="407"/>
      <c r="E643" s="407"/>
      <c r="F643" s="407"/>
      <c r="G643" s="407"/>
      <c r="H643" s="407"/>
      <c r="I643" s="407"/>
      <c r="J643" s="407"/>
      <c r="K643" s="407"/>
      <c r="L643" s="407"/>
    </row>
    <row r="644" spans="3:12">
      <c r="C644" s="407"/>
      <c r="D644" s="407"/>
      <c r="E644" s="407"/>
      <c r="F644" s="407"/>
      <c r="G644" s="407"/>
      <c r="H644" s="407"/>
      <c r="I644" s="407"/>
      <c r="J644" s="407"/>
      <c r="K644" s="407"/>
      <c r="L644" s="407"/>
    </row>
    <row r="645" spans="3:12">
      <c r="C645" s="407"/>
      <c r="D645" s="407"/>
      <c r="E645" s="407"/>
      <c r="F645" s="407"/>
      <c r="G645" s="407"/>
      <c r="H645" s="407"/>
      <c r="I645" s="407"/>
      <c r="J645" s="407"/>
      <c r="K645" s="407"/>
      <c r="L645" s="407"/>
    </row>
    <row r="646" spans="3:12">
      <c r="C646" s="407"/>
      <c r="D646" s="407"/>
      <c r="E646" s="407"/>
      <c r="F646" s="407"/>
      <c r="G646" s="407"/>
      <c r="H646" s="407"/>
      <c r="I646" s="407"/>
      <c r="J646" s="407"/>
      <c r="K646" s="407"/>
      <c r="L646" s="407"/>
    </row>
    <row r="647" spans="3:12">
      <c r="C647" s="407"/>
      <c r="D647" s="407"/>
      <c r="E647" s="407"/>
      <c r="F647" s="407"/>
      <c r="G647" s="407"/>
      <c r="H647" s="407"/>
      <c r="I647" s="407"/>
      <c r="J647" s="407"/>
      <c r="K647" s="407"/>
      <c r="L647" s="407"/>
    </row>
    <row r="648" spans="3:12">
      <c r="C648" s="407"/>
      <c r="D648" s="407"/>
      <c r="E648" s="407"/>
      <c r="F648" s="407"/>
      <c r="G648" s="407"/>
      <c r="H648" s="407"/>
      <c r="I648" s="407"/>
      <c r="J648" s="407"/>
      <c r="K648" s="407"/>
      <c r="L648" s="407"/>
    </row>
    <row r="649" spans="3:12">
      <c r="C649" s="407"/>
      <c r="D649" s="407"/>
      <c r="E649" s="407"/>
      <c r="F649" s="407"/>
      <c r="G649" s="407"/>
      <c r="H649" s="407"/>
      <c r="I649" s="407"/>
      <c r="J649" s="407"/>
      <c r="K649" s="407"/>
      <c r="L649" s="407"/>
    </row>
    <row r="650" spans="3:12">
      <c r="C650" s="407"/>
      <c r="D650" s="407"/>
      <c r="E650" s="407"/>
      <c r="F650" s="407"/>
      <c r="G650" s="407"/>
      <c r="H650" s="407"/>
      <c r="I650" s="407"/>
      <c r="J650" s="407"/>
      <c r="K650" s="407"/>
      <c r="L650" s="407"/>
    </row>
    <row r="651" spans="3:12">
      <c r="C651" s="407"/>
      <c r="D651" s="407"/>
      <c r="E651" s="407"/>
      <c r="F651" s="407"/>
      <c r="G651" s="407"/>
      <c r="H651" s="407"/>
      <c r="I651" s="407"/>
      <c r="J651" s="407"/>
      <c r="K651" s="407"/>
      <c r="L651" s="407"/>
    </row>
    <row r="652" spans="3:12">
      <c r="C652" s="407"/>
      <c r="D652" s="407"/>
      <c r="E652" s="407"/>
      <c r="F652" s="407"/>
      <c r="G652" s="407"/>
      <c r="H652" s="407"/>
      <c r="I652" s="407"/>
      <c r="J652" s="407"/>
      <c r="K652" s="407"/>
      <c r="L652" s="407"/>
    </row>
    <row r="653" spans="3:12">
      <c r="C653" s="407"/>
      <c r="D653" s="407"/>
      <c r="E653" s="407"/>
      <c r="F653" s="407"/>
      <c r="G653" s="407"/>
      <c r="H653" s="407"/>
      <c r="I653" s="407"/>
      <c r="J653" s="407"/>
      <c r="K653" s="407"/>
      <c r="L653" s="407"/>
    </row>
    <row r="654" spans="3:12">
      <c r="C654" s="407"/>
      <c r="D654" s="407"/>
      <c r="E654" s="407"/>
      <c r="F654" s="407"/>
      <c r="G654" s="407"/>
      <c r="H654" s="407"/>
      <c r="I654" s="407"/>
      <c r="J654" s="407"/>
      <c r="K654" s="407"/>
      <c r="L654" s="407"/>
    </row>
    <row r="655" spans="3:12">
      <c r="C655" s="407"/>
      <c r="D655" s="407"/>
      <c r="E655" s="407"/>
      <c r="F655" s="407"/>
      <c r="G655" s="407"/>
      <c r="H655" s="407"/>
      <c r="I655" s="407"/>
      <c r="J655" s="407"/>
      <c r="K655" s="407"/>
      <c r="L655" s="407"/>
    </row>
    <row r="656" spans="3:12">
      <c r="C656" s="407"/>
      <c r="D656" s="407"/>
      <c r="E656" s="407"/>
      <c r="F656" s="407"/>
      <c r="G656" s="407"/>
      <c r="H656" s="407"/>
      <c r="I656" s="407"/>
      <c r="J656" s="407"/>
      <c r="K656" s="407"/>
      <c r="L656" s="407"/>
    </row>
    <row r="657" spans="3:12">
      <c r="C657" s="407"/>
      <c r="D657" s="407"/>
      <c r="E657" s="407"/>
      <c r="F657" s="407"/>
      <c r="G657" s="407"/>
      <c r="H657" s="407"/>
      <c r="I657" s="407"/>
      <c r="J657" s="407"/>
      <c r="K657" s="407"/>
      <c r="L657" s="407"/>
    </row>
    <row r="658" spans="3:12">
      <c r="C658" s="407"/>
      <c r="D658" s="407"/>
      <c r="E658" s="407"/>
      <c r="F658" s="407"/>
      <c r="G658" s="407"/>
      <c r="H658" s="407"/>
      <c r="I658" s="407"/>
      <c r="J658" s="407"/>
      <c r="K658" s="407"/>
      <c r="L658" s="407"/>
    </row>
    <row r="659" spans="3:12">
      <c r="C659" s="407"/>
      <c r="D659" s="407"/>
      <c r="E659" s="407"/>
      <c r="F659" s="407"/>
      <c r="G659" s="407"/>
      <c r="H659" s="407"/>
      <c r="I659" s="407"/>
      <c r="J659" s="407"/>
      <c r="K659" s="407"/>
      <c r="L659" s="407"/>
    </row>
    <row r="660" spans="3:12">
      <c r="C660" s="407"/>
      <c r="D660" s="407"/>
      <c r="E660" s="407"/>
      <c r="F660" s="407"/>
      <c r="G660" s="407"/>
      <c r="H660" s="407"/>
      <c r="I660" s="407"/>
      <c r="J660" s="407"/>
      <c r="K660" s="407"/>
      <c r="L660" s="407"/>
    </row>
    <row r="661" spans="3:12">
      <c r="C661" s="407"/>
      <c r="D661" s="407"/>
      <c r="E661" s="407"/>
      <c r="F661" s="407"/>
      <c r="G661" s="407"/>
      <c r="H661" s="407"/>
      <c r="I661" s="407"/>
      <c r="J661" s="407"/>
      <c r="K661" s="407"/>
      <c r="L661" s="407"/>
    </row>
    <row r="662" spans="3:12">
      <c r="C662" s="407"/>
      <c r="D662" s="407"/>
      <c r="E662" s="407"/>
      <c r="F662" s="407"/>
      <c r="G662" s="407"/>
      <c r="H662" s="407"/>
      <c r="I662" s="407"/>
      <c r="J662" s="407"/>
      <c r="K662" s="407"/>
      <c r="L662" s="407"/>
    </row>
    <row r="663" spans="3:12">
      <c r="C663" s="407"/>
      <c r="D663" s="407"/>
      <c r="E663" s="407"/>
      <c r="F663" s="407"/>
      <c r="G663" s="407"/>
      <c r="H663" s="407"/>
      <c r="I663" s="407"/>
      <c r="J663" s="407"/>
      <c r="K663" s="407"/>
      <c r="L663" s="407"/>
    </row>
    <row r="664" spans="3:12">
      <c r="C664" s="407"/>
      <c r="D664" s="407"/>
      <c r="E664" s="407"/>
      <c r="F664" s="407"/>
      <c r="G664" s="407"/>
      <c r="H664" s="407"/>
      <c r="I664" s="407"/>
      <c r="J664" s="407"/>
      <c r="K664" s="407"/>
      <c r="L664" s="407"/>
    </row>
    <row r="665" spans="3:12">
      <c r="C665" s="407"/>
      <c r="D665" s="407"/>
      <c r="E665" s="407"/>
      <c r="F665" s="407"/>
      <c r="G665" s="407"/>
      <c r="H665" s="407"/>
      <c r="I665" s="407"/>
      <c r="J665" s="407"/>
      <c r="K665" s="407"/>
      <c r="L665" s="407"/>
    </row>
    <row r="666" spans="3:12">
      <c r="C666" s="407"/>
      <c r="D666" s="407"/>
      <c r="E666" s="407"/>
      <c r="F666" s="407"/>
      <c r="G666" s="407"/>
      <c r="H666" s="407"/>
      <c r="I666" s="407"/>
      <c r="J666" s="407"/>
      <c r="K666" s="407"/>
      <c r="L666" s="407"/>
    </row>
    <row r="667" spans="3:12">
      <c r="C667" s="407"/>
      <c r="D667" s="407"/>
      <c r="E667" s="407"/>
      <c r="F667" s="407"/>
      <c r="G667" s="407"/>
      <c r="H667" s="407"/>
      <c r="I667" s="407"/>
      <c r="J667" s="407"/>
      <c r="K667" s="407"/>
      <c r="L667" s="407"/>
    </row>
    <row r="668" spans="3:12">
      <c r="C668" s="407"/>
      <c r="D668" s="407"/>
      <c r="E668" s="407"/>
      <c r="F668" s="407"/>
      <c r="G668" s="407"/>
      <c r="H668" s="407"/>
      <c r="I668" s="407"/>
      <c r="J668" s="407"/>
      <c r="K668" s="407"/>
      <c r="L668" s="407"/>
    </row>
    <row r="669" spans="3:12">
      <c r="C669" s="407"/>
      <c r="D669" s="407"/>
      <c r="E669" s="407"/>
      <c r="F669" s="407"/>
      <c r="G669" s="407"/>
      <c r="H669" s="407"/>
      <c r="I669" s="407"/>
      <c r="J669" s="407"/>
      <c r="K669" s="407"/>
      <c r="L669" s="407"/>
    </row>
  </sheetData>
  <mergeCells count="10">
    <mergeCell ref="A31:L31"/>
    <mergeCell ref="A1:F1"/>
    <mergeCell ref="K1:L1"/>
    <mergeCell ref="A2:F2"/>
    <mergeCell ref="K2:L2"/>
    <mergeCell ref="A3:B6"/>
    <mergeCell ref="C3:L3"/>
    <mergeCell ref="C4:C6"/>
    <mergeCell ref="D4:G5"/>
    <mergeCell ref="H4:L5"/>
  </mergeCells>
  <hyperlinks>
    <hyperlink ref="K1:L2" location="'Spis tablic     List of tables'!A68" display="Powrót do spisu treści"/>
    <hyperlink ref="K1:L1" location="'Spis tablic     List of tables'!A63"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0"/>
  <sheetViews>
    <sheetView zoomScale="80" zoomScaleNormal="80" workbookViewId="0">
      <selection activeCell="R27" sqref="R26:R27"/>
    </sheetView>
  </sheetViews>
  <sheetFormatPr defaultRowHeight="14.25"/>
  <cols>
    <col min="1" max="1" width="6.625" style="291" customWidth="1"/>
    <col min="2" max="2" width="10.625" style="291" customWidth="1"/>
    <col min="3" max="11" width="12.75" style="402" customWidth="1"/>
    <col min="12" max="16384" width="9" style="291"/>
  </cols>
  <sheetData>
    <row r="1" spans="1:11" s="403" customFormat="1" ht="12" customHeight="1">
      <c r="A1" s="2150" t="s">
        <v>557</v>
      </c>
      <c r="B1" s="2151"/>
      <c r="C1" s="2151"/>
      <c r="D1" s="2151"/>
      <c r="E1" s="2151"/>
      <c r="F1" s="2151"/>
      <c r="G1" s="413"/>
      <c r="H1" s="413"/>
      <c r="I1" s="413"/>
      <c r="J1" s="412" t="s">
        <v>401</v>
      </c>
      <c r="K1" s="409"/>
    </row>
    <row r="2" spans="1:11" s="1448" customFormat="1" ht="12" customHeight="1">
      <c r="A2" s="2152" t="s">
        <v>1634</v>
      </c>
      <c r="B2" s="2153"/>
      <c r="C2" s="2153"/>
      <c r="D2" s="2153"/>
      <c r="E2" s="2153"/>
      <c r="F2" s="2153"/>
      <c r="G2" s="1524"/>
      <c r="H2" s="1524"/>
      <c r="I2" s="1524"/>
      <c r="J2" s="1523" t="s">
        <v>298</v>
      </c>
      <c r="K2" s="1449"/>
    </row>
    <row r="3" spans="1:11" ht="18" customHeight="1">
      <c r="A3" s="2136" t="s">
        <v>1625</v>
      </c>
      <c r="B3" s="2159"/>
      <c r="C3" s="2141" t="s">
        <v>1640</v>
      </c>
      <c r="D3" s="2142"/>
      <c r="E3" s="2142"/>
      <c r="F3" s="2142"/>
      <c r="G3" s="2142"/>
      <c r="H3" s="2142"/>
      <c r="I3" s="2142"/>
      <c r="J3" s="2142"/>
      <c r="K3" s="2143"/>
    </row>
    <row r="4" spans="1:11">
      <c r="A4" s="1873"/>
      <c r="B4" s="1845"/>
      <c r="C4" s="2154" t="s">
        <v>1626</v>
      </c>
      <c r="D4" s="2141" t="s">
        <v>1641</v>
      </c>
      <c r="E4" s="2156"/>
      <c r="F4" s="2156"/>
      <c r="G4" s="2141" t="s">
        <v>990</v>
      </c>
      <c r="H4" s="2156"/>
      <c r="I4" s="2156"/>
      <c r="J4" s="2156"/>
      <c r="K4" s="2157"/>
    </row>
    <row r="5" spans="1:11" ht="15" customHeight="1">
      <c r="A5" s="1845"/>
      <c r="B5" s="1845"/>
      <c r="C5" s="2155"/>
      <c r="D5" s="2156"/>
      <c r="E5" s="2156"/>
      <c r="F5" s="2156"/>
      <c r="G5" s="2156"/>
      <c r="H5" s="2156"/>
      <c r="I5" s="2156"/>
      <c r="J5" s="2156"/>
      <c r="K5" s="2157"/>
    </row>
    <row r="6" spans="1:11" ht="70.150000000000006" customHeight="1">
      <c r="A6" s="2139"/>
      <c r="B6" s="2139"/>
      <c r="C6" s="2155"/>
      <c r="D6" s="742" t="s">
        <v>1627</v>
      </c>
      <c r="E6" s="742" t="s">
        <v>1642</v>
      </c>
      <c r="F6" s="742" t="s">
        <v>1630</v>
      </c>
      <c r="G6" s="742" t="s">
        <v>1627</v>
      </c>
      <c r="H6" s="742" t="s">
        <v>1643</v>
      </c>
      <c r="I6" s="742" t="s">
        <v>1642</v>
      </c>
      <c r="J6" s="742" t="s">
        <v>1630</v>
      </c>
      <c r="K6" s="406" t="s">
        <v>1632</v>
      </c>
    </row>
    <row r="7" spans="1:11" s="488" customFormat="1" ht="15" customHeight="1">
      <c r="A7" s="411">
        <v>2016</v>
      </c>
      <c r="B7" s="952" t="s">
        <v>73</v>
      </c>
      <c r="C7" s="504">
        <v>5.6</v>
      </c>
      <c r="D7" s="496">
        <v>0.3</v>
      </c>
      <c r="E7" s="496">
        <v>9.3000000000000007</v>
      </c>
      <c r="F7" s="496">
        <v>-3.7</v>
      </c>
      <c r="G7" s="496">
        <v>10.9</v>
      </c>
      <c r="H7" s="496">
        <v>20.5</v>
      </c>
      <c r="I7" s="496">
        <v>14.4</v>
      </c>
      <c r="J7" s="496">
        <v>8.1</v>
      </c>
      <c r="K7" s="453">
        <v>1.9</v>
      </c>
    </row>
    <row r="8" spans="1:11" s="488" customFormat="1" ht="15" customHeight="1">
      <c r="A8" s="411"/>
      <c r="B8" s="952" t="s">
        <v>74</v>
      </c>
      <c r="C8" s="504">
        <v>6.6</v>
      </c>
      <c r="D8" s="496">
        <v>3.5</v>
      </c>
      <c r="E8" s="496">
        <v>16.7</v>
      </c>
      <c r="F8" s="496">
        <v>5.0999999999999996</v>
      </c>
      <c r="G8" s="496">
        <v>9.6</v>
      </c>
      <c r="H8" s="496">
        <v>9.9</v>
      </c>
      <c r="I8" s="496">
        <v>15.7</v>
      </c>
      <c r="J8" s="496">
        <v>5.3</v>
      </c>
      <c r="K8" s="453">
        <v>1.4</v>
      </c>
    </row>
    <row r="9" spans="1:11" s="488" customFormat="1" ht="15" customHeight="1">
      <c r="A9" s="411"/>
      <c r="B9" s="952" t="s">
        <v>75</v>
      </c>
      <c r="C9" s="505">
        <v>2.2000000000000002</v>
      </c>
      <c r="D9" s="505">
        <v>2</v>
      </c>
      <c r="E9" s="505">
        <v>13.3</v>
      </c>
      <c r="F9" s="633">
        <v>-4.5</v>
      </c>
      <c r="G9" s="505">
        <v>2.4</v>
      </c>
      <c r="H9" s="505">
        <v>4.3</v>
      </c>
      <c r="I9" s="505">
        <v>3.2</v>
      </c>
      <c r="J9" s="633">
        <v>-4.2</v>
      </c>
      <c r="K9" s="508">
        <v>2.4</v>
      </c>
    </row>
    <row r="10" spans="1:11" s="488" customFormat="1" ht="16.899999999999999" customHeight="1">
      <c r="A10" s="411"/>
      <c r="B10" s="952" t="s">
        <v>76</v>
      </c>
      <c r="C10" s="660">
        <v>2.9</v>
      </c>
      <c r="D10" s="660">
        <v>4.3</v>
      </c>
      <c r="E10" s="660">
        <v>12</v>
      </c>
      <c r="F10" s="660">
        <v>1.9</v>
      </c>
      <c r="G10" s="660">
        <v>1.4</v>
      </c>
      <c r="H10" s="659">
        <v>6.6</v>
      </c>
      <c r="I10" s="659">
        <v>6</v>
      </c>
      <c r="J10" s="660">
        <v>2.6</v>
      </c>
      <c r="K10" s="512">
        <v>5.2</v>
      </c>
    </row>
    <row r="11" spans="1:11" s="488" customFormat="1" ht="16.899999999999999" customHeight="1">
      <c r="A11" s="411"/>
      <c r="B11" s="952" t="s">
        <v>77</v>
      </c>
      <c r="C11" s="660">
        <v>5.9</v>
      </c>
      <c r="D11" s="660">
        <v>3.7</v>
      </c>
      <c r="E11" s="660">
        <v>12.8</v>
      </c>
      <c r="F11" s="660">
        <v>0.3</v>
      </c>
      <c r="G11" s="660">
        <v>8</v>
      </c>
      <c r="H11" s="659">
        <v>9.8000000000000007</v>
      </c>
      <c r="I11" s="659">
        <v>8.3000000000000007</v>
      </c>
      <c r="J11" s="660">
        <v>2.4</v>
      </c>
      <c r="K11" s="512">
        <v>4.5</v>
      </c>
    </row>
    <row r="12" spans="1:11" s="488" customFormat="1" ht="16.899999999999999" customHeight="1">
      <c r="A12" s="411"/>
      <c r="B12" s="952" t="s">
        <v>78</v>
      </c>
      <c r="C12" s="660">
        <v>1.8</v>
      </c>
      <c r="D12" s="660">
        <v>0.5</v>
      </c>
      <c r="E12" s="660">
        <v>8.8000000000000007</v>
      </c>
      <c r="F12" s="660">
        <v>-8.1</v>
      </c>
      <c r="G12" s="660">
        <v>3</v>
      </c>
      <c r="H12" s="659">
        <v>10.4</v>
      </c>
      <c r="I12" s="659">
        <v>6.5</v>
      </c>
      <c r="J12" s="660">
        <v>-0.7</v>
      </c>
      <c r="K12" s="512">
        <v>2.2000000000000002</v>
      </c>
    </row>
    <row r="13" spans="1:11" s="488" customFormat="1" ht="16.899999999999999" customHeight="1">
      <c r="A13" s="411"/>
      <c r="B13" s="952" t="s">
        <v>79</v>
      </c>
      <c r="C13" s="660">
        <v>5.0999999999999996</v>
      </c>
      <c r="D13" s="660">
        <v>-3.5</v>
      </c>
      <c r="E13" s="660">
        <v>0.2</v>
      </c>
      <c r="F13" s="660">
        <v>-5</v>
      </c>
      <c r="G13" s="660">
        <v>13.6</v>
      </c>
      <c r="H13" s="659">
        <v>11.9</v>
      </c>
      <c r="I13" s="659">
        <v>12.5</v>
      </c>
      <c r="J13" s="660">
        <v>7.4</v>
      </c>
      <c r="K13" s="512">
        <v>2.5</v>
      </c>
    </row>
    <row r="14" spans="1:11" s="488" customFormat="1" ht="16.899999999999999" customHeight="1">
      <c r="A14" s="411"/>
      <c r="B14" s="952" t="s">
        <v>80</v>
      </c>
      <c r="C14" s="660">
        <v>2</v>
      </c>
      <c r="D14" s="660">
        <v>1</v>
      </c>
      <c r="E14" s="660">
        <v>11</v>
      </c>
      <c r="F14" s="660">
        <v>0</v>
      </c>
      <c r="G14" s="660">
        <v>3</v>
      </c>
      <c r="H14" s="659">
        <v>13.8</v>
      </c>
      <c r="I14" s="659">
        <v>11.7</v>
      </c>
      <c r="J14" s="660">
        <v>4</v>
      </c>
      <c r="K14" s="512">
        <v>1.8</v>
      </c>
    </row>
    <row r="15" spans="1:11" s="488" customFormat="1" ht="16.899999999999999" customHeight="1">
      <c r="A15" s="411"/>
      <c r="B15" s="952" t="s">
        <v>455</v>
      </c>
      <c r="C15" s="660">
        <v>-0.5</v>
      </c>
      <c r="D15" s="660">
        <v>0.9</v>
      </c>
      <c r="E15" s="660">
        <v>8.3000000000000007</v>
      </c>
      <c r="F15" s="660">
        <v>-4.5</v>
      </c>
      <c r="G15" s="660">
        <v>-1.8</v>
      </c>
      <c r="H15" s="659">
        <v>-0.3</v>
      </c>
      <c r="I15" s="659">
        <v>4</v>
      </c>
      <c r="J15" s="660">
        <v>-5.3</v>
      </c>
      <c r="K15" s="512">
        <v>1.1000000000000001</v>
      </c>
    </row>
    <row r="16" spans="1:11" s="488" customFormat="1" ht="16.899999999999999" customHeight="1">
      <c r="A16" s="411">
        <v>2017</v>
      </c>
      <c r="B16" s="952" t="s">
        <v>73</v>
      </c>
      <c r="C16" s="660">
        <v>7.6</v>
      </c>
      <c r="D16" s="660">
        <v>4.4000000000000004</v>
      </c>
      <c r="E16" s="660">
        <v>14.6</v>
      </c>
      <c r="F16" s="660">
        <v>5</v>
      </c>
      <c r="G16" s="660">
        <v>10.8</v>
      </c>
      <c r="H16" s="659">
        <v>21.3</v>
      </c>
      <c r="I16" s="659">
        <v>25.6</v>
      </c>
      <c r="J16" s="660">
        <v>8.6</v>
      </c>
      <c r="K16" s="512">
        <v>15.1</v>
      </c>
    </row>
    <row r="17" spans="1:11" s="488" customFormat="1" ht="16.899999999999999" customHeight="1">
      <c r="A17" s="411"/>
      <c r="B17" s="952" t="s">
        <v>74</v>
      </c>
      <c r="C17" s="660">
        <v>9.6</v>
      </c>
      <c r="D17" s="660">
        <v>5.4</v>
      </c>
      <c r="E17" s="660">
        <v>15.3</v>
      </c>
      <c r="F17" s="660">
        <v>2</v>
      </c>
      <c r="G17" s="660">
        <v>13.7</v>
      </c>
      <c r="H17" s="659">
        <v>11.5</v>
      </c>
      <c r="I17" s="659">
        <v>13.7</v>
      </c>
      <c r="J17" s="660">
        <v>9.9</v>
      </c>
      <c r="K17" s="512">
        <v>7.6</v>
      </c>
    </row>
    <row r="18" spans="1:11" s="488" customFormat="1" ht="16.899999999999999" customHeight="1">
      <c r="A18" s="411"/>
      <c r="B18" s="952" t="s">
        <v>75</v>
      </c>
      <c r="C18" s="660">
        <v>1.7</v>
      </c>
      <c r="D18" s="660">
        <v>2.2999999999999998</v>
      </c>
      <c r="E18" s="660">
        <v>16.899999999999999</v>
      </c>
      <c r="F18" s="660">
        <v>5</v>
      </c>
      <c r="G18" s="660">
        <v>1.1000000000000001</v>
      </c>
      <c r="H18" s="659">
        <v>-2</v>
      </c>
      <c r="I18" s="659">
        <v>-1.4</v>
      </c>
      <c r="J18" s="660">
        <v>-6.2</v>
      </c>
      <c r="K18" s="512">
        <v>4.2</v>
      </c>
    </row>
    <row r="19" spans="1:11" s="488" customFormat="1" ht="16.899999999999999" customHeight="1">
      <c r="A19" s="411"/>
      <c r="B19" s="952" t="s">
        <v>76</v>
      </c>
      <c r="C19" s="660">
        <v>8.1</v>
      </c>
      <c r="D19" s="660">
        <v>4.9000000000000004</v>
      </c>
      <c r="E19" s="660">
        <v>21.5</v>
      </c>
      <c r="F19" s="660">
        <v>4.2</v>
      </c>
      <c r="G19" s="660">
        <v>11.2</v>
      </c>
      <c r="H19" s="659">
        <v>5.5</v>
      </c>
      <c r="I19" s="659">
        <v>6.3</v>
      </c>
      <c r="J19" s="660">
        <v>5.3</v>
      </c>
      <c r="K19" s="512">
        <v>12.2</v>
      </c>
    </row>
    <row r="20" spans="1:11" s="488" customFormat="1" ht="16.899999999999999" customHeight="1">
      <c r="A20" s="411"/>
      <c r="B20" s="952" t="s">
        <v>77</v>
      </c>
      <c r="C20" s="660">
        <v>13.5</v>
      </c>
      <c r="D20" s="660">
        <v>9.5</v>
      </c>
      <c r="E20" s="660">
        <v>22.6</v>
      </c>
      <c r="F20" s="660">
        <v>7.2</v>
      </c>
      <c r="G20" s="660">
        <v>17.5</v>
      </c>
      <c r="H20" s="659">
        <v>14.1</v>
      </c>
      <c r="I20" s="659">
        <v>18.2</v>
      </c>
      <c r="J20" s="660">
        <v>11.4</v>
      </c>
      <c r="K20" s="512">
        <v>9.9</v>
      </c>
    </row>
    <row r="21" spans="1:11" s="488" customFormat="1" ht="16.899999999999999" customHeight="1">
      <c r="A21" s="411"/>
      <c r="B21" s="952" t="s">
        <v>78</v>
      </c>
      <c r="C21" s="660">
        <v>12.6</v>
      </c>
      <c r="D21" s="660">
        <v>9.1999999999999993</v>
      </c>
      <c r="E21" s="660">
        <v>21.6</v>
      </c>
      <c r="F21" s="660">
        <v>9.6999999999999993</v>
      </c>
      <c r="G21" s="660">
        <v>16</v>
      </c>
      <c r="H21" s="659">
        <v>16.3</v>
      </c>
      <c r="I21" s="659">
        <v>18.600000000000001</v>
      </c>
      <c r="J21" s="660">
        <v>14.6</v>
      </c>
      <c r="K21" s="661">
        <v>17.100000000000001</v>
      </c>
    </row>
    <row r="22" spans="1:11" s="488" customFormat="1" ht="16.899999999999999" customHeight="1">
      <c r="A22" s="411"/>
      <c r="B22" s="952" t="s">
        <v>79</v>
      </c>
      <c r="C22" s="660">
        <v>11.6</v>
      </c>
      <c r="D22" s="660">
        <v>4.5999999999999996</v>
      </c>
      <c r="E22" s="660">
        <v>17.2</v>
      </c>
      <c r="F22" s="660">
        <v>11.2</v>
      </c>
      <c r="G22" s="660">
        <v>18.600000000000001</v>
      </c>
      <c r="H22" s="659">
        <v>22.6</v>
      </c>
      <c r="I22" s="659">
        <v>25.5</v>
      </c>
      <c r="J22" s="660">
        <v>17.100000000000001</v>
      </c>
      <c r="K22" s="661">
        <v>10.199999999999999</v>
      </c>
    </row>
    <row r="23" spans="1:11" s="488" customFormat="1" ht="16.899999999999999" customHeight="1">
      <c r="A23" s="411"/>
      <c r="B23" s="952" t="s">
        <v>80</v>
      </c>
      <c r="C23" s="660">
        <v>17.8</v>
      </c>
      <c r="D23" s="660">
        <v>13.6</v>
      </c>
      <c r="E23" s="660">
        <v>26.9</v>
      </c>
      <c r="F23" s="660">
        <v>12.1</v>
      </c>
      <c r="G23" s="660">
        <v>22</v>
      </c>
      <c r="H23" s="659">
        <v>22.9</v>
      </c>
      <c r="I23" s="659">
        <v>24.9</v>
      </c>
      <c r="J23" s="660">
        <v>20.5</v>
      </c>
      <c r="K23" s="661">
        <v>8.9</v>
      </c>
    </row>
    <row r="24" spans="1:11" s="488" customFormat="1" ht="16.899999999999999" customHeight="1">
      <c r="A24" s="411"/>
      <c r="B24" s="952" t="s">
        <v>455</v>
      </c>
      <c r="C24" s="660">
        <v>12.8</v>
      </c>
      <c r="D24" s="660">
        <v>12.7</v>
      </c>
      <c r="E24" s="660">
        <v>24</v>
      </c>
      <c r="F24" s="660">
        <v>10.199999999999999</v>
      </c>
      <c r="G24" s="660">
        <v>12.9</v>
      </c>
      <c r="H24" s="659">
        <v>13.8</v>
      </c>
      <c r="I24" s="659">
        <v>9.6999999999999993</v>
      </c>
      <c r="J24" s="660">
        <v>7.8</v>
      </c>
      <c r="K24" s="661">
        <v>9.8000000000000007</v>
      </c>
    </row>
    <row r="25" spans="1:11" s="488" customFormat="1" ht="16.899999999999999" customHeight="1">
      <c r="A25" s="411">
        <v>2018</v>
      </c>
      <c r="B25" s="952" t="s">
        <v>82</v>
      </c>
      <c r="C25" s="660">
        <v>18.399999999999999</v>
      </c>
      <c r="D25" s="660">
        <v>28.7</v>
      </c>
      <c r="E25" s="660">
        <v>32.1</v>
      </c>
      <c r="F25" s="660">
        <v>17.899999999999999</v>
      </c>
      <c r="G25" s="660">
        <v>8</v>
      </c>
      <c r="H25" s="659">
        <v>2.9</v>
      </c>
      <c r="I25" s="659">
        <v>-0.3</v>
      </c>
      <c r="J25" s="660">
        <v>0.1</v>
      </c>
      <c r="K25" s="512">
        <v>9.8000000000000007</v>
      </c>
    </row>
    <row r="26" spans="1:11" s="488" customFormat="1" ht="16.899999999999999" customHeight="1">
      <c r="A26" s="411"/>
      <c r="B26" s="952" t="s">
        <v>83</v>
      </c>
      <c r="C26" s="660">
        <v>11.1</v>
      </c>
      <c r="D26" s="660">
        <v>16.899999999999999</v>
      </c>
      <c r="E26" s="660">
        <v>16.100000000000001</v>
      </c>
      <c r="F26" s="660">
        <v>6.4</v>
      </c>
      <c r="G26" s="660">
        <v>5.2</v>
      </c>
      <c r="H26" s="659">
        <v>4.2</v>
      </c>
      <c r="I26" s="659">
        <v>6.2</v>
      </c>
      <c r="J26" s="660">
        <v>5.4</v>
      </c>
      <c r="K26" s="512">
        <v>3.9</v>
      </c>
    </row>
    <row r="27" spans="1:11" s="488" customFormat="1" ht="16.899999999999999" customHeight="1">
      <c r="A27" s="411"/>
      <c r="B27" s="952" t="s">
        <v>39</v>
      </c>
      <c r="C27" s="660">
        <v>13.9</v>
      </c>
      <c r="D27" s="660">
        <v>10</v>
      </c>
      <c r="E27" s="660">
        <v>5.6</v>
      </c>
      <c r="F27" s="660">
        <v>5.0999999999999996</v>
      </c>
      <c r="G27" s="660">
        <v>17.8</v>
      </c>
      <c r="H27" s="659">
        <v>23.7</v>
      </c>
      <c r="I27" s="659">
        <v>24.1</v>
      </c>
      <c r="J27" s="660">
        <v>16.5</v>
      </c>
      <c r="K27" s="512">
        <v>3</v>
      </c>
    </row>
    <row r="28" spans="1:11" s="488" customFormat="1" ht="16.899999999999999" customHeight="1">
      <c r="A28" s="411"/>
      <c r="B28" s="952" t="s">
        <v>73</v>
      </c>
      <c r="C28" s="660">
        <v>15.1</v>
      </c>
      <c r="D28" s="660">
        <v>14.2</v>
      </c>
      <c r="E28" s="660">
        <v>20.399999999999999</v>
      </c>
      <c r="F28" s="660">
        <v>10</v>
      </c>
      <c r="G28" s="660">
        <v>15.9</v>
      </c>
      <c r="H28" s="659">
        <v>23</v>
      </c>
      <c r="I28" s="659">
        <v>23.2</v>
      </c>
      <c r="J28" s="660">
        <v>12.9</v>
      </c>
      <c r="K28" s="512">
        <v>5</v>
      </c>
    </row>
    <row r="29" spans="1:11" s="488" customFormat="1" ht="16.899999999999999" customHeight="1">
      <c r="A29" s="411"/>
      <c r="B29" s="952" t="s">
        <v>74</v>
      </c>
      <c r="C29" s="660">
        <v>15.4</v>
      </c>
      <c r="D29" s="660">
        <v>16.3</v>
      </c>
      <c r="E29" s="660">
        <v>26.2</v>
      </c>
      <c r="F29" s="660">
        <v>11.2</v>
      </c>
      <c r="G29" s="660">
        <v>14.5</v>
      </c>
      <c r="H29" s="659">
        <v>18.100000000000001</v>
      </c>
      <c r="I29" s="659">
        <v>18.3</v>
      </c>
      <c r="J29" s="660">
        <v>9.8000000000000007</v>
      </c>
      <c r="K29" s="512">
        <v>9.9</v>
      </c>
    </row>
    <row r="30" spans="1:11" s="488" customFormat="1" ht="16.899999999999999" customHeight="1">
      <c r="A30" s="411"/>
      <c r="B30" s="952" t="s">
        <v>75</v>
      </c>
      <c r="C30" s="660">
        <v>11.4</v>
      </c>
      <c r="D30" s="660">
        <v>15.1</v>
      </c>
      <c r="E30" s="660">
        <v>21.2</v>
      </c>
      <c r="F30" s="660">
        <v>10.6</v>
      </c>
      <c r="G30" s="660">
        <v>7.7</v>
      </c>
      <c r="H30" s="659">
        <v>7.5</v>
      </c>
      <c r="I30" s="659">
        <v>8.3000000000000007</v>
      </c>
      <c r="J30" s="660">
        <v>7.9</v>
      </c>
      <c r="K30" s="512">
        <v>4.9000000000000004</v>
      </c>
    </row>
    <row r="31" spans="1:11" s="404" customFormat="1" ht="20.100000000000001" customHeight="1">
      <c r="A31" s="2128" t="s">
        <v>1644</v>
      </c>
      <c r="B31" s="2129"/>
      <c r="C31" s="2129"/>
      <c r="D31" s="2129"/>
      <c r="E31" s="2129"/>
      <c r="F31" s="2129"/>
      <c r="G31" s="2129"/>
      <c r="H31" s="2129"/>
      <c r="I31" s="2129"/>
      <c r="J31" s="2129"/>
      <c r="K31" s="2129"/>
    </row>
    <row r="32" spans="1:11" s="404" customFormat="1" ht="12">
      <c r="A32" s="2128"/>
      <c r="B32" s="2158"/>
      <c r="C32" s="2158"/>
      <c r="D32" s="2158"/>
      <c r="E32" s="2158"/>
      <c r="F32" s="2158"/>
      <c r="G32" s="2158"/>
      <c r="H32" s="2158"/>
      <c r="I32" s="2158"/>
      <c r="J32" s="2158"/>
      <c r="K32" s="2158"/>
    </row>
    <row r="33" spans="3:11">
      <c r="C33" s="407"/>
      <c r="D33" s="407"/>
      <c r="E33" s="407"/>
      <c r="F33" s="407"/>
      <c r="G33" s="407"/>
      <c r="H33" s="407"/>
      <c r="I33" s="407"/>
      <c r="J33" s="407"/>
      <c r="K33" s="407"/>
    </row>
    <row r="34" spans="3:11">
      <c r="C34" s="407"/>
      <c r="D34" s="407"/>
      <c r="E34" s="407"/>
      <c r="F34" s="407"/>
      <c r="G34" s="407"/>
      <c r="H34" s="407"/>
      <c r="I34" s="407"/>
      <c r="J34" s="407"/>
      <c r="K34" s="407"/>
    </row>
    <row r="35" spans="3:11">
      <c r="C35" s="407"/>
      <c r="D35" s="407"/>
      <c r="E35" s="407"/>
      <c r="F35" s="407"/>
      <c r="G35" s="407"/>
      <c r="H35" s="407"/>
      <c r="I35" s="407"/>
      <c r="J35" s="407"/>
      <c r="K35" s="407"/>
    </row>
    <row r="36" spans="3:11">
      <c r="C36" s="407"/>
      <c r="D36" s="407"/>
      <c r="E36" s="407"/>
      <c r="F36" s="407"/>
      <c r="G36" s="407"/>
      <c r="H36" s="407"/>
      <c r="I36" s="407"/>
      <c r="J36" s="407"/>
      <c r="K36" s="407"/>
    </row>
    <row r="37" spans="3:11">
      <c r="C37" s="407"/>
      <c r="D37" s="407"/>
      <c r="E37" s="407"/>
      <c r="F37" s="407"/>
      <c r="G37" s="407"/>
      <c r="H37" s="407"/>
      <c r="I37" s="407"/>
      <c r="J37" s="407"/>
      <c r="K37" s="407"/>
    </row>
    <row r="38" spans="3:11">
      <c r="C38" s="407"/>
      <c r="D38" s="407"/>
      <c r="E38" s="407"/>
      <c r="F38" s="407"/>
      <c r="G38" s="407"/>
      <c r="H38" s="407"/>
      <c r="I38" s="407"/>
      <c r="J38" s="407"/>
      <c r="K38" s="407"/>
    </row>
    <row r="39" spans="3:11">
      <c r="C39" s="407"/>
      <c r="D39" s="407"/>
      <c r="E39" s="407"/>
      <c r="F39" s="407"/>
      <c r="G39" s="407"/>
      <c r="H39" s="407"/>
      <c r="I39" s="407"/>
      <c r="J39" s="407"/>
      <c r="K39" s="407"/>
    </row>
    <row r="40" spans="3:11">
      <c r="C40" s="407"/>
      <c r="D40" s="407"/>
      <c r="E40" s="407"/>
      <c r="F40" s="407"/>
      <c r="G40" s="407"/>
      <c r="H40" s="407"/>
      <c r="I40" s="407"/>
      <c r="J40" s="407"/>
      <c r="K40" s="407"/>
    </row>
    <row r="41" spans="3:11">
      <c r="C41" s="407"/>
      <c r="D41" s="407"/>
      <c r="E41" s="407"/>
      <c r="F41" s="407"/>
      <c r="G41" s="407"/>
      <c r="H41" s="407"/>
      <c r="I41" s="407"/>
      <c r="J41" s="407"/>
      <c r="K41" s="407"/>
    </row>
    <row r="42" spans="3:11">
      <c r="C42" s="407"/>
      <c r="D42" s="407"/>
      <c r="E42" s="407"/>
      <c r="F42" s="407"/>
      <c r="G42" s="407"/>
      <c r="H42" s="407"/>
      <c r="I42" s="407"/>
      <c r="J42" s="407"/>
      <c r="K42" s="407"/>
    </row>
    <row r="43" spans="3:11">
      <c r="C43" s="407"/>
      <c r="D43" s="407"/>
      <c r="E43" s="407"/>
      <c r="F43" s="407"/>
      <c r="G43" s="407"/>
      <c r="H43" s="407"/>
      <c r="I43" s="407"/>
      <c r="J43" s="407"/>
      <c r="K43" s="407"/>
    </row>
    <row r="44" spans="3:11">
      <c r="C44" s="407"/>
      <c r="D44" s="407"/>
      <c r="E44" s="407"/>
      <c r="F44" s="407"/>
      <c r="G44" s="407"/>
      <c r="H44" s="407"/>
      <c r="I44" s="407"/>
      <c r="J44" s="407"/>
      <c r="K44" s="407"/>
    </row>
    <row r="45" spans="3:11">
      <c r="C45" s="407"/>
      <c r="D45" s="407"/>
      <c r="E45" s="407"/>
      <c r="F45" s="407"/>
      <c r="G45" s="407"/>
      <c r="H45" s="407"/>
      <c r="I45" s="407"/>
      <c r="J45" s="407"/>
      <c r="K45" s="407"/>
    </row>
    <row r="46" spans="3:11">
      <c r="C46" s="407"/>
      <c r="D46" s="407"/>
      <c r="E46" s="407"/>
      <c r="F46" s="407"/>
      <c r="G46" s="407"/>
      <c r="H46" s="407"/>
      <c r="I46" s="407"/>
      <c r="J46" s="407"/>
      <c r="K46" s="407"/>
    </row>
    <row r="47" spans="3:11">
      <c r="C47" s="407"/>
      <c r="D47" s="407"/>
      <c r="E47" s="407"/>
      <c r="F47" s="407"/>
      <c r="G47" s="407"/>
      <c r="H47" s="407"/>
      <c r="I47" s="407"/>
      <c r="J47" s="407"/>
      <c r="K47" s="407"/>
    </row>
    <row r="48" spans="3:11">
      <c r="C48" s="407"/>
      <c r="D48" s="407"/>
      <c r="E48" s="407"/>
      <c r="F48" s="407"/>
      <c r="G48" s="407"/>
      <c r="H48" s="407"/>
      <c r="I48" s="407"/>
      <c r="J48" s="407"/>
      <c r="K48" s="407"/>
    </row>
    <row r="49" spans="3:11">
      <c r="C49" s="407"/>
      <c r="D49" s="407"/>
      <c r="E49" s="407"/>
      <c r="F49" s="407"/>
      <c r="G49" s="407"/>
      <c r="H49" s="407"/>
      <c r="I49" s="407"/>
      <c r="J49" s="407"/>
      <c r="K49" s="407"/>
    </row>
    <row r="50" spans="3:11">
      <c r="C50" s="407"/>
      <c r="D50" s="407"/>
      <c r="E50" s="407"/>
      <c r="F50" s="407"/>
      <c r="G50" s="407"/>
      <c r="H50" s="407"/>
      <c r="I50" s="407"/>
      <c r="J50" s="407"/>
      <c r="K50" s="407"/>
    </row>
    <row r="51" spans="3:11">
      <c r="C51" s="407"/>
      <c r="D51" s="407"/>
      <c r="E51" s="407"/>
      <c r="F51" s="407"/>
      <c r="G51" s="407"/>
      <c r="H51" s="407"/>
      <c r="I51" s="407"/>
      <c r="J51" s="407"/>
      <c r="K51" s="407"/>
    </row>
    <row r="52" spans="3:11">
      <c r="C52" s="407"/>
      <c r="D52" s="407"/>
      <c r="E52" s="407"/>
      <c r="F52" s="407"/>
      <c r="G52" s="407"/>
      <c r="H52" s="407"/>
      <c r="I52" s="407"/>
      <c r="J52" s="407"/>
      <c r="K52" s="407"/>
    </row>
    <row r="53" spans="3:11">
      <c r="C53" s="407"/>
      <c r="D53" s="407"/>
      <c r="E53" s="407"/>
      <c r="F53" s="407"/>
      <c r="G53" s="407"/>
      <c r="H53" s="407"/>
      <c r="I53" s="407"/>
      <c r="J53" s="407"/>
      <c r="K53" s="407"/>
    </row>
    <row r="54" spans="3:11">
      <c r="C54" s="407"/>
      <c r="D54" s="407"/>
      <c r="E54" s="407"/>
      <c r="F54" s="407"/>
      <c r="G54" s="407"/>
      <c r="H54" s="407"/>
      <c r="I54" s="407"/>
      <c r="J54" s="407"/>
      <c r="K54" s="407"/>
    </row>
    <row r="55" spans="3:11">
      <c r="C55" s="407"/>
      <c r="D55" s="407"/>
      <c r="E55" s="407"/>
      <c r="F55" s="407"/>
      <c r="G55" s="407"/>
      <c r="H55" s="407"/>
      <c r="I55" s="407"/>
      <c r="J55" s="407"/>
      <c r="K55" s="407"/>
    </row>
    <row r="56" spans="3:11">
      <c r="C56" s="407"/>
      <c r="D56" s="407"/>
      <c r="E56" s="407"/>
      <c r="F56" s="407"/>
      <c r="G56" s="407"/>
      <c r="H56" s="407"/>
      <c r="I56" s="407"/>
      <c r="J56" s="407"/>
      <c r="K56" s="407"/>
    </row>
    <row r="57" spans="3:11">
      <c r="C57" s="407"/>
      <c r="D57" s="407"/>
      <c r="E57" s="407"/>
      <c r="F57" s="407"/>
      <c r="G57" s="407"/>
      <c r="H57" s="407"/>
      <c r="I57" s="407"/>
      <c r="J57" s="407"/>
      <c r="K57" s="407"/>
    </row>
    <row r="58" spans="3:11">
      <c r="C58" s="407"/>
      <c r="D58" s="407"/>
      <c r="E58" s="407"/>
      <c r="F58" s="407"/>
      <c r="G58" s="407"/>
      <c r="H58" s="407"/>
      <c r="I58" s="407"/>
      <c r="J58" s="407"/>
      <c r="K58" s="407"/>
    </row>
    <row r="59" spans="3:11">
      <c r="C59" s="407"/>
      <c r="D59" s="407"/>
      <c r="E59" s="407"/>
      <c r="F59" s="407"/>
      <c r="G59" s="407"/>
      <c r="H59" s="407"/>
      <c r="I59" s="407"/>
      <c r="J59" s="407"/>
      <c r="K59" s="407"/>
    </row>
    <row r="60" spans="3:11">
      <c r="C60" s="407"/>
      <c r="D60" s="407"/>
      <c r="E60" s="407"/>
      <c r="F60" s="407"/>
      <c r="G60" s="407"/>
      <c r="H60" s="407"/>
      <c r="I60" s="407"/>
      <c r="J60" s="407"/>
      <c r="K60" s="407"/>
    </row>
    <row r="61" spans="3:11">
      <c r="C61" s="407"/>
      <c r="D61" s="407"/>
      <c r="E61" s="407"/>
      <c r="F61" s="407"/>
      <c r="G61" s="407"/>
      <c r="H61" s="407"/>
      <c r="I61" s="407"/>
      <c r="J61" s="407"/>
      <c r="K61" s="407"/>
    </row>
    <row r="62" spans="3:11">
      <c r="C62" s="407"/>
      <c r="D62" s="407"/>
      <c r="E62" s="407"/>
      <c r="F62" s="407"/>
      <c r="G62" s="407"/>
      <c r="H62" s="407"/>
      <c r="I62" s="407"/>
      <c r="J62" s="407"/>
      <c r="K62" s="407"/>
    </row>
    <row r="63" spans="3:11">
      <c r="C63" s="407"/>
      <c r="D63" s="407"/>
      <c r="E63" s="407"/>
      <c r="F63" s="407"/>
      <c r="G63" s="407"/>
      <c r="H63" s="407"/>
      <c r="I63" s="407"/>
      <c r="J63" s="407"/>
      <c r="K63" s="407"/>
    </row>
    <row r="64" spans="3:11">
      <c r="C64" s="407"/>
      <c r="D64" s="407"/>
      <c r="E64" s="407"/>
      <c r="F64" s="407"/>
      <c r="G64" s="407"/>
      <c r="H64" s="407"/>
      <c r="I64" s="407"/>
      <c r="J64" s="407"/>
      <c r="K64" s="407"/>
    </row>
    <row r="65" spans="3:11">
      <c r="C65" s="407"/>
      <c r="D65" s="407"/>
      <c r="E65" s="407"/>
      <c r="F65" s="407"/>
      <c r="G65" s="407"/>
      <c r="H65" s="407"/>
      <c r="I65" s="407"/>
      <c r="J65" s="407"/>
      <c r="K65" s="407"/>
    </row>
    <row r="66" spans="3:11">
      <c r="C66" s="407"/>
      <c r="D66" s="407"/>
      <c r="E66" s="407"/>
      <c r="F66" s="407"/>
      <c r="G66" s="407"/>
      <c r="H66" s="407"/>
      <c r="I66" s="407"/>
      <c r="J66" s="407"/>
      <c r="K66" s="407"/>
    </row>
    <row r="67" spans="3:11">
      <c r="C67" s="407"/>
      <c r="D67" s="407"/>
      <c r="E67" s="407"/>
      <c r="F67" s="407"/>
      <c r="G67" s="407"/>
      <c r="H67" s="407"/>
      <c r="I67" s="407"/>
      <c r="J67" s="407"/>
      <c r="K67" s="407"/>
    </row>
    <row r="68" spans="3:11">
      <c r="C68" s="407"/>
      <c r="D68" s="407"/>
      <c r="E68" s="407"/>
      <c r="F68" s="407"/>
      <c r="G68" s="407"/>
      <c r="H68" s="407"/>
      <c r="I68" s="407"/>
      <c r="J68" s="407"/>
      <c r="K68" s="407"/>
    </row>
    <row r="69" spans="3:11">
      <c r="C69" s="407"/>
      <c r="D69" s="407"/>
      <c r="E69" s="407"/>
      <c r="F69" s="407"/>
      <c r="G69" s="407"/>
      <c r="H69" s="407"/>
      <c r="I69" s="407"/>
      <c r="J69" s="407"/>
      <c r="K69" s="407"/>
    </row>
    <row r="70" spans="3:11">
      <c r="C70" s="407"/>
      <c r="D70" s="407"/>
      <c r="E70" s="407"/>
      <c r="F70" s="407"/>
      <c r="G70" s="407"/>
      <c r="H70" s="407"/>
      <c r="I70" s="407"/>
      <c r="J70" s="407"/>
      <c r="K70" s="407"/>
    </row>
    <row r="71" spans="3:11">
      <c r="C71" s="407"/>
      <c r="D71" s="407"/>
      <c r="E71" s="407"/>
      <c r="F71" s="407"/>
      <c r="G71" s="407"/>
      <c r="H71" s="407"/>
      <c r="I71" s="407"/>
      <c r="J71" s="407"/>
      <c r="K71" s="407"/>
    </row>
    <row r="72" spans="3:11">
      <c r="C72" s="407"/>
      <c r="D72" s="407"/>
      <c r="E72" s="407"/>
      <c r="F72" s="407"/>
      <c r="G72" s="407"/>
      <c r="H72" s="407"/>
      <c r="I72" s="407"/>
      <c r="J72" s="407"/>
      <c r="K72" s="407"/>
    </row>
    <row r="73" spans="3:11">
      <c r="C73" s="407"/>
      <c r="D73" s="407"/>
      <c r="E73" s="407"/>
      <c r="F73" s="407"/>
      <c r="G73" s="407"/>
      <c r="H73" s="407"/>
      <c r="I73" s="407"/>
      <c r="J73" s="407"/>
      <c r="K73" s="407"/>
    </row>
    <row r="74" spans="3:11">
      <c r="C74" s="407"/>
      <c r="D74" s="407"/>
      <c r="E74" s="407"/>
      <c r="F74" s="407"/>
      <c r="G74" s="407"/>
      <c r="H74" s="407"/>
      <c r="I74" s="407"/>
      <c r="J74" s="407"/>
      <c r="K74" s="407"/>
    </row>
    <row r="75" spans="3:11">
      <c r="C75" s="407"/>
      <c r="D75" s="407"/>
      <c r="E75" s="407"/>
      <c r="F75" s="407"/>
      <c r="G75" s="407"/>
      <c r="H75" s="407"/>
      <c r="I75" s="407"/>
      <c r="J75" s="407"/>
      <c r="K75" s="407"/>
    </row>
    <row r="76" spans="3:11">
      <c r="C76" s="407"/>
      <c r="D76" s="407"/>
      <c r="E76" s="407"/>
      <c r="F76" s="407"/>
      <c r="G76" s="407"/>
      <c r="H76" s="407"/>
      <c r="I76" s="407"/>
      <c r="J76" s="407"/>
      <c r="K76" s="407"/>
    </row>
    <row r="77" spans="3:11">
      <c r="C77" s="407"/>
      <c r="D77" s="407"/>
      <c r="E77" s="407"/>
      <c r="F77" s="407"/>
      <c r="G77" s="407"/>
      <c r="H77" s="407"/>
      <c r="I77" s="407"/>
      <c r="J77" s="407"/>
      <c r="K77" s="407"/>
    </row>
    <row r="78" spans="3:11">
      <c r="C78" s="407"/>
      <c r="D78" s="407"/>
      <c r="E78" s="407"/>
      <c r="F78" s="407"/>
      <c r="G78" s="407"/>
      <c r="H78" s="407"/>
      <c r="I78" s="407"/>
      <c r="J78" s="407"/>
      <c r="K78" s="407"/>
    </row>
    <row r="79" spans="3:11">
      <c r="C79" s="407"/>
      <c r="D79" s="407"/>
      <c r="E79" s="407"/>
      <c r="F79" s="407"/>
      <c r="G79" s="407"/>
      <c r="H79" s="407"/>
      <c r="I79" s="407"/>
      <c r="J79" s="407"/>
      <c r="K79" s="407"/>
    </row>
    <row r="80" spans="3:11">
      <c r="C80" s="407"/>
      <c r="D80" s="407"/>
      <c r="E80" s="407"/>
      <c r="F80" s="407"/>
      <c r="G80" s="407"/>
      <c r="H80" s="407"/>
      <c r="I80" s="407"/>
      <c r="J80" s="407"/>
      <c r="K80" s="407"/>
    </row>
    <row r="81" spans="3:11">
      <c r="C81" s="407"/>
      <c r="D81" s="407"/>
      <c r="E81" s="407"/>
      <c r="F81" s="407"/>
      <c r="G81" s="407"/>
      <c r="H81" s="407"/>
      <c r="I81" s="407"/>
      <c r="J81" s="407"/>
      <c r="K81" s="407"/>
    </row>
    <row r="82" spans="3:11">
      <c r="C82" s="407"/>
      <c r="D82" s="407"/>
      <c r="E82" s="407"/>
      <c r="F82" s="407"/>
      <c r="G82" s="407"/>
      <c r="H82" s="407"/>
      <c r="I82" s="407"/>
      <c r="J82" s="407"/>
      <c r="K82" s="407"/>
    </row>
    <row r="83" spans="3:11">
      <c r="C83" s="407"/>
      <c r="D83" s="407"/>
      <c r="E83" s="407"/>
      <c r="F83" s="407"/>
      <c r="G83" s="407"/>
      <c r="H83" s="407"/>
      <c r="I83" s="407"/>
      <c r="J83" s="407"/>
      <c r="K83" s="407"/>
    </row>
    <row r="84" spans="3:11">
      <c r="C84" s="407"/>
      <c r="D84" s="407"/>
      <c r="E84" s="407"/>
      <c r="F84" s="407"/>
      <c r="G84" s="407"/>
      <c r="H84" s="407"/>
      <c r="I84" s="407"/>
      <c r="J84" s="407"/>
      <c r="K84" s="407"/>
    </row>
    <row r="85" spans="3:11">
      <c r="C85" s="407"/>
      <c r="D85" s="407"/>
      <c r="E85" s="407"/>
      <c r="F85" s="407"/>
      <c r="G85" s="407"/>
      <c r="H85" s="407"/>
      <c r="I85" s="407"/>
      <c r="J85" s="407"/>
      <c r="K85" s="407"/>
    </row>
    <row r="86" spans="3:11">
      <c r="C86" s="407"/>
      <c r="D86" s="407"/>
      <c r="E86" s="407"/>
      <c r="F86" s="407"/>
      <c r="G86" s="407"/>
      <c r="H86" s="407"/>
      <c r="I86" s="407"/>
      <c r="J86" s="407"/>
      <c r="K86" s="407"/>
    </row>
    <row r="87" spans="3:11">
      <c r="C87" s="407"/>
      <c r="D87" s="407"/>
      <c r="E87" s="407"/>
      <c r="F87" s="407"/>
      <c r="G87" s="407"/>
      <c r="H87" s="407"/>
      <c r="I87" s="407"/>
      <c r="J87" s="407"/>
      <c r="K87" s="407"/>
    </row>
    <row r="88" spans="3:11">
      <c r="C88" s="407"/>
      <c r="D88" s="407"/>
      <c r="E88" s="407"/>
      <c r="F88" s="407"/>
      <c r="G88" s="407"/>
      <c r="H88" s="407"/>
      <c r="I88" s="407"/>
      <c r="J88" s="407"/>
      <c r="K88" s="407"/>
    </row>
    <row r="89" spans="3:11">
      <c r="C89" s="407"/>
      <c r="D89" s="407"/>
      <c r="E89" s="407"/>
      <c r="F89" s="407"/>
      <c r="G89" s="407"/>
      <c r="H89" s="407"/>
      <c r="I89" s="407"/>
      <c r="J89" s="407"/>
      <c r="K89" s="407"/>
    </row>
    <row r="90" spans="3:11">
      <c r="C90" s="407"/>
      <c r="D90" s="407"/>
      <c r="E90" s="407"/>
      <c r="F90" s="407"/>
      <c r="G90" s="407"/>
      <c r="H90" s="407"/>
      <c r="I90" s="407"/>
      <c r="J90" s="407"/>
      <c r="K90" s="407"/>
    </row>
    <row r="91" spans="3:11">
      <c r="C91" s="407"/>
      <c r="D91" s="407"/>
      <c r="E91" s="407"/>
      <c r="F91" s="407"/>
      <c r="G91" s="407"/>
      <c r="H91" s="407"/>
      <c r="I91" s="407"/>
      <c r="J91" s="407"/>
      <c r="K91" s="407"/>
    </row>
    <row r="92" spans="3:11">
      <c r="C92" s="407"/>
      <c r="D92" s="407"/>
      <c r="E92" s="407"/>
      <c r="F92" s="407"/>
      <c r="G92" s="407"/>
      <c r="H92" s="407"/>
      <c r="I92" s="407"/>
      <c r="J92" s="407"/>
      <c r="K92" s="407"/>
    </row>
    <row r="93" spans="3:11">
      <c r="C93" s="407"/>
      <c r="D93" s="407"/>
      <c r="E93" s="407"/>
      <c r="F93" s="407"/>
      <c r="G93" s="407"/>
      <c r="H93" s="407"/>
      <c r="I93" s="407"/>
      <c r="J93" s="407"/>
      <c r="K93" s="407"/>
    </row>
    <row r="94" spans="3:11">
      <c r="C94" s="407"/>
      <c r="D94" s="407"/>
      <c r="E94" s="407"/>
      <c r="F94" s="407"/>
      <c r="G94" s="407"/>
      <c r="H94" s="407"/>
      <c r="I94" s="407"/>
      <c r="J94" s="407"/>
      <c r="K94" s="407"/>
    </row>
    <row r="95" spans="3:11">
      <c r="C95" s="407"/>
      <c r="D95" s="407"/>
      <c r="E95" s="407"/>
      <c r="F95" s="407"/>
      <c r="G95" s="407"/>
      <c r="H95" s="407"/>
      <c r="I95" s="407"/>
      <c r="J95" s="407"/>
      <c r="K95" s="407"/>
    </row>
    <row r="96" spans="3:11">
      <c r="C96" s="407"/>
      <c r="D96" s="407"/>
      <c r="E96" s="407"/>
      <c r="F96" s="407"/>
      <c r="G96" s="407"/>
      <c r="H96" s="407"/>
      <c r="I96" s="407"/>
      <c r="J96" s="407"/>
      <c r="K96" s="407"/>
    </row>
    <row r="97" spans="3:11">
      <c r="C97" s="407"/>
      <c r="D97" s="407"/>
      <c r="E97" s="407"/>
      <c r="F97" s="407"/>
      <c r="G97" s="407"/>
      <c r="H97" s="407"/>
      <c r="I97" s="407"/>
      <c r="J97" s="407"/>
      <c r="K97" s="407"/>
    </row>
    <row r="98" spans="3:11">
      <c r="C98" s="407"/>
      <c r="D98" s="407"/>
      <c r="E98" s="407"/>
      <c r="F98" s="407"/>
      <c r="G98" s="407"/>
      <c r="H98" s="407"/>
      <c r="I98" s="407"/>
      <c r="J98" s="407"/>
      <c r="K98" s="407"/>
    </row>
    <row r="99" spans="3:11">
      <c r="C99" s="407"/>
      <c r="D99" s="407"/>
      <c r="E99" s="407"/>
      <c r="F99" s="407"/>
      <c r="G99" s="407"/>
      <c r="H99" s="407"/>
      <c r="I99" s="407"/>
      <c r="J99" s="407"/>
      <c r="K99" s="407"/>
    </row>
    <row r="100" spans="3:11">
      <c r="C100" s="407"/>
      <c r="D100" s="407"/>
      <c r="E100" s="407"/>
      <c r="F100" s="407"/>
      <c r="G100" s="407"/>
      <c r="H100" s="407"/>
      <c r="I100" s="407"/>
      <c r="J100" s="407"/>
      <c r="K100" s="407"/>
    </row>
    <row r="101" spans="3:11">
      <c r="C101" s="407"/>
      <c r="D101" s="407"/>
      <c r="E101" s="407"/>
      <c r="F101" s="407"/>
      <c r="G101" s="407"/>
      <c r="H101" s="407"/>
      <c r="I101" s="407"/>
      <c r="J101" s="407"/>
      <c r="K101" s="407"/>
    </row>
    <row r="102" spans="3:11">
      <c r="C102" s="407"/>
      <c r="D102" s="407"/>
      <c r="E102" s="407"/>
      <c r="F102" s="407"/>
      <c r="G102" s="407"/>
      <c r="H102" s="407"/>
      <c r="I102" s="407"/>
      <c r="J102" s="407"/>
      <c r="K102" s="407"/>
    </row>
    <row r="103" spans="3:11">
      <c r="C103" s="407"/>
      <c r="D103" s="407"/>
      <c r="E103" s="407"/>
      <c r="F103" s="407"/>
      <c r="G103" s="407"/>
      <c r="H103" s="407"/>
      <c r="I103" s="407"/>
      <c r="J103" s="407"/>
      <c r="K103" s="407"/>
    </row>
    <row r="104" spans="3:11">
      <c r="C104" s="407"/>
      <c r="D104" s="407"/>
      <c r="E104" s="407"/>
      <c r="F104" s="407"/>
      <c r="G104" s="407"/>
      <c r="H104" s="407"/>
      <c r="I104" s="407"/>
      <c r="J104" s="407"/>
      <c r="K104" s="407"/>
    </row>
    <row r="105" spans="3:11">
      <c r="C105" s="407"/>
      <c r="D105" s="407"/>
      <c r="E105" s="407"/>
      <c r="F105" s="407"/>
      <c r="G105" s="407"/>
      <c r="H105" s="407"/>
      <c r="I105" s="407"/>
      <c r="J105" s="407"/>
      <c r="K105" s="407"/>
    </row>
    <row r="106" spans="3:11">
      <c r="C106" s="407"/>
      <c r="D106" s="407"/>
      <c r="E106" s="407"/>
      <c r="F106" s="407"/>
      <c r="G106" s="407"/>
      <c r="H106" s="407"/>
      <c r="I106" s="407"/>
      <c r="J106" s="407"/>
      <c r="K106" s="407"/>
    </row>
    <row r="107" spans="3:11">
      <c r="C107" s="407"/>
      <c r="D107" s="407"/>
      <c r="E107" s="407"/>
      <c r="F107" s="407"/>
      <c r="G107" s="407"/>
      <c r="H107" s="407"/>
      <c r="I107" s="407"/>
      <c r="J107" s="407"/>
      <c r="K107" s="407"/>
    </row>
    <row r="108" spans="3:11">
      <c r="C108" s="407"/>
      <c r="D108" s="407"/>
      <c r="E108" s="407"/>
      <c r="F108" s="407"/>
      <c r="G108" s="407"/>
      <c r="H108" s="407"/>
      <c r="I108" s="407"/>
      <c r="J108" s="407"/>
      <c r="K108" s="407"/>
    </row>
    <row r="109" spans="3:11">
      <c r="C109" s="407"/>
      <c r="D109" s="407"/>
      <c r="E109" s="407"/>
      <c r="F109" s="407"/>
      <c r="G109" s="407"/>
      <c r="H109" s="407"/>
      <c r="I109" s="407"/>
      <c r="J109" s="407"/>
      <c r="K109" s="407"/>
    </row>
    <row r="110" spans="3:11">
      <c r="C110" s="407"/>
      <c r="D110" s="407"/>
      <c r="E110" s="407"/>
      <c r="F110" s="407"/>
      <c r="G110" s="407"/>
      <c r="H110" s="407"/>
      <c r="I110" s="407"/>
      <c r="J110" s="407"/>
      <c r="K110" s="407"/>
    </row>
    <row r="111" spans="3:11">
      <c r="C111" s="407"/>
      <c r="D111" s="407"/>
      <c r="E111" s="407"/>
      <c r="F111" s="407"/>
      <c r="G111" s="407"/>
      <c r="H111" s="407"/>
      <c r="I111" s="407"/>
      <c r="J111" s="407"/>
      <c r="K111" s="407"/>
    </row>
    <row r="112" spans="3:11">
      <c r="C112" s="407"/>
      <c r="D112" s="407"/>
      <c r="E112" s="407"/>
      <c r="F112" s="407"/>
      <c r="G112" s="407"/>
      <c r="H112" s="407"/>
      <c r="I112" s="407"/>
      <c r="J112" s="407"/>
      <c r="K112" s="407"/>
    </row>
    <row r="113" spans="3:11">
      <c r="C113" s="407"/>
      <c r="D113" s="407"/>
      <c r="E113" s="407"/>
      <c r="F113" s="407"/>
      <c r="G113" s="407"/>
      <c r="H113" s="407"/>
      <c r="I113" s="407"/>
      <c r="J113" s="407"/>
      <c r="K113" s="407"/>
    </row>
    <row r="114" spans="3:11">
      <c r="C114" s="407"/>
      <c r="D114" s="407"/>
      <c r="E114" s="407"/>
      <c r="F114" s="407"/>
      <c r="G114" s="407"/>
      <c r="H114" s="407"/>
      <c r="I114" s="407"/>
      <c r="J114" s="407"/>
      <c r="K114" s="407"/>
    </row>
    <row r="115" spans="3:11">
      <c r="C115" s="407"/>
      <c r="D115" s="407"/>
      <c r="E115" s="407"/>
      <c r="F115" s="407"/>
      <c r="G115" s="407"/>
      <c r="H115" s="407"/>
      <c r="I115" s="407"/>
      <c r="J115" s="407"/>
      <c r="K115" s="407"/>
    </row>
    <row r="116" spans="3:11">
      <c r="C116" s="407"/>
      <c r="D116" s="407"/>
      <c r="E116" s="407"/>
      <c r="F116" s="407"/>
      <c r="G116" s="407"/>
      <c r="H116" s="407"/>
      <c r="I116" s="407"/>
      <c r="J116" s="407"/>
      <c r="K116" s="407"/>
    </row>
    <row r="117" spans="3:11">
      <c r="C117" s="407"/>
      <c r="D117" s="407"/>
      <c r="E117" s="407"/>
      <c r="F117" s="407"/>
      <c r="G117" s="407"/>
      <c r="H117" s="407"/>
      <c r="I117" s="407"/>
      <c r="J117" s="407"/>
      <c r="K117" s="407"/>
    </row>
    <row r="118" spans="3:11">
      <c r="C118" s="407"/>
      <c r="D118" s="407"/>
      <c r="E118" s="407"/>
      <c r="F118" s="407"/>
      <c r="G118" s="407"/>
      <c r="H118" s="407"/>
      <c r="I118" s="407"/>
      <c r="J118" s="407"/>
      <c r="K118" s="407"/>
    </row>
    <row r="119" spans="3:11">
      <c r="C119" s="407"/>
      <c r="D119" s="407"/>
      <c r="E119" s="407"/>
      <c r="F119" s="407"/>
      <c r="G119" s="407"/>
      <c r="H119" s="407"/>
      <c r="I119" s="407"/>
      <c r="J119" s="407"/>
      <c r="K119" s="407"/>
    </row>
    <row r="120" spans="3:11">
      <c r="C120" s="407"/>
      <c r="D120" s="407"/>
      <c r="E120" s="407"/>
      <c r="F120" s="407"/>
      <c r="G120" s="407"/>
      <c r="H120" s="407"/>
      <c r="I120" s="407"/>
      <c r="J120" s="407"/>
      <c r="K120" s="407"/>
    </row>
    <row r="121" spans="3:11">
      <c r="C121" s="407"/>
      <c r="D121" s="407"/>
      <c r="E121" s="407"/>
      <c r="F121" s="407"/>
      <c r="G121" s="407"/>
      <c r="H121" s="407"/>
      <c r="I121" s="407"/>
      <c r="J121" s="407"/>
      <c r="K121" s="407"/>
    </row>
    <row r="122" spans="3:11">
      <c r="C122" s="407"/>
      <c r="D122" s="407"/>
      <c r="E122" s="407"/>
      <c r="F122" s="407"/>
      <c r="G122" s="407"/>
      <c r="H122" s="407"/>
      <c r="I122" s="407"/>
      <c r="J122" s="407"/>
      <c r="K122" s="407"/>
    </row>
    <row r="123" spans="3:11">
      <c r="C123" s="407"/>
      <c r="D123" s="407"/>
      <c r="E123" s="407"/>
      <c r="F123" s="407"/>
      <c r="G123" s="407"/>
      <c r="H123" s="407"/>
      <c r="I123" s="407"/>
      <c r="J123" s="407"/>
      <c r="K123" s="407"/>
    </row>
    <row r="124" spans="3:11">
      <c r="C124" s="407"/>
      <c r="D124" s="407"/>
      <c r="E124" s="407"/>
      <c r="F124" s="407"/>
      <c r="G124" s="407"/>
      <c r="H124" s="407"/>
      <c r="I124" s="407"/>
      <c r="J124" s="407"/>
      <c r="K124" s="407"/>
    </row>
    <row r="125" spans="3:11">
      <c r="C125" s="407"/>
      <c r="D125" s="407"/>
      <c r="E125" s="407"/>
      <c r="F125" s="407"/>
      <c r="G125" s="407"/>
      <c r="H125" s="407"/>
      <c r="I125" s="407"/>
      <c r="J125" s="407"/>
      <c r="K125" s="407"/>
    </row>
    <row r="126" spans="3:11">
      <c r="C126" s="407"/>
      <c r="D126" s="407"/>
      <c r="E126" s="407"/>
      <c r="F126" s="407"/>
      <c r="G126" s="407"/>
      <c r="H126" s="407"/>
      <c r="I126" s="407"/>
      <c r="J126" s="407"/>
      <c r="K126" s="407"/>
    </row>
    <row r="127" spans="3:11">
      <c r="C127" s="407"/>
      <c r="D127" s="407"/>
      <c r="E127" s="407"/>
      <c r="F127" s="407"/>
      <c r="G127" s="407"/>
      <c r="H127" s="407"/>
      <c r="I127" s="407"/>
      <c r="J127" s="407"/>
      <c r="K127" s="407"/>
    </row>
    <row r="128" spans="3:11">
      <c r="C128" s="407"/>
      <c r="D128" s="407"/>
      <c r="E128" s="407"/>
      <c r="F128" s="407"/>
      <c r="G128" s="407"/>
      <c r="H128" s="407"/>
      <c r="I128" s="407"/>
      <c r="J128" s="407"/>
      <c r="K128" s="407"/>
    </row>
    <row r="129" spans="3:11">
      <c r="C129" s="407"/>
      <c r="D129" s="407"/>
      <c r="E129" s="407"/>
      <c r="F129" s="407"/>
      <c r="G129" s="407"/>
      <c r="H129" s="407"/>
      <c r="I129" s="407"/>
      <c r="J129" s="407"/>
      <c r="K129" s="407"/>
    </row>
    <row r="130" spans="3:11">
      <c r="C130" s="407"/>
      <c r="D130" s="407"/>
      <c r="E130" s="407"/>
      <c r="F130" s="407"/>
      <c r="G130" s="407"/>
      <c r="H130" s="407"/>
      <c r="I130" s="407"/>
      <c r="J130" s="407"/>
      <c r="K130" s="407"/>
    </row>
    <row r="131" spans="3:11">
      <c r="C131" s="407"/>
      <c r="D131" s="407"/>
      <c r="E131" s="407"/>
      <c r="F131" s="407"/>
      <c r="G131" s="407"/>
      <c r="H131" s="407"/>
      <c r="I131" s="407"/>
      <c r="J131" s="407"/>
      <c r="K131" s="407"/>
    </row>
    <row r="132" spans="3:11">
      <c r="C132" s="407"/>
      <c r="D132" s="407"/>
      <c r="E132" s="407"/>
      <c r="F132" s="407"/>
      <c r="G132" s="407"/>
      <c r="H132" s="407"/>
      <c r="I132" s="407"/>
      <c r="J132" s="407"/>
      <c r="K132" s="407"/>
    </row>
    <row r="133" spans="3:11">
      <c r="C133" s="407"/>
      <c r="D133" s="407"/>
      <c r="E133" s="407"/>
      <c r="F133" s="407"/>
      <c r="G133" s="407"/>
      <c r="H133" s="407"/>
      <c r="I133" s="407"/>
      <c r="J133" s="407"/>
      <c r="K133" s="407"/>
    </row>
    <row r="134" spans="3:11">
      <c r="C134" s="407"/>
      <c r="D134" s="407"/>
      <c r="E134" s="407"/>
      <c r="F134" s="407"/>
      <c r="G134" s="407"/>
      <c r="H134" s="407"/>
      <c r="I134" s="407"/>
      <c r="J134" s="407"/>
      <c r="K134" s="407"/>
    </row>
    <row r="135" spans="3:11">
      <c r="C135" s="407"/>
      <c r="D135" s="407"/>
      <c r="E135" s="407"/>
      <c r="F135" s="407"/>
      <c r="G135" s="407"/>
      <c r="H135" s="407"/>
      <c r="I135" s="407"/>
      <c r="J135" s="407"/>
      <c r="K135" s="407"/>
    </row>
    <row r="136" spans="3:11">
      <c r="C136" s="407"/>
      <c r="D136" s="407"/>
      <c r="E136" s="407"/>
      <c r="F136" s="407"/>
      <c r="G136" s="407"/>
      <c r="H136" s="407"/>
      <c r="I136" s="407"/>
      <c r="J136" s="407"/>
      <c r="K136" s="407"/>
    </row>
    <row r="137" spans="3:11">
      <c r="C137" s="407"/>
      <c r="D137" s="407"/>
      <c r="E137" s="407"/>
      <c r="F137" s="407"/>
      <c r="G137" s="407"/>
      <c r="H137" s="407"/>
      <c r="I137" s="407"/>
      <c r="J137" s="407"/>
      <c r="K137" s="407"/>
    </row>
    <row r="138" spans="3:11">
      <c r="C138" s="407"/>
      <c r="D138" s="407"/>
      <c r="E138" s="407"/>
      <c r="F138" s="407"/>
      <c r="G138" s="407"/>
      <c r="H138" s="407"/>
      <c r="I138" s="407"/>
      <c r="J138" s="407"/>
      <c r="K138" s="407"/>
    </row>
    <row r="139" spans="3:11">
      <c r="C139" s="407"/>
      <c r="D139" s="407"/>
      <c r="E139" s="407"/>
      <c r="F139" s="407"/>
      <c r="G139" s="407"/>
      <c r="H139" s="407"/>
      <c r="I139" s="407"/>
      <c r="J139" s="407"/>
      <c r="K139" s="407"/>
    </row>
    <row r="140" spans="3:11">
      <c r="C140" s="407"/>
      <c r="D140" s="407"/>
      <c r="E140" s="407"/>
      <c r="F140" s="407"/>
      <c r="G140" s="407"/>
      <c r="H140" s="407"/>
      <c r="I140" s="407"/>
      <c r="J140" s="407"/>
      <c r="K140" s="407"/>
    </row>
    <row r="141" spans="3:11">
      <c r="C141" s="407"/>
      <c r="D141" s="407"/>
      <c r="E141" s="407"/>
      <c r="F141" s="407"/>
      <c r="G141" s="407"/>
      <c r="H141" s="407"/>
      <c r="I141" s="407"/>
      <c r="J141" s="407"/>
      <c r="K141" s="407"/>
    </row>
    <row r="142" spans="3:11">
      <c r="C142" s="407"/>
      <c r="D142" s="407"/>
      <c r="E142" s="407"/>
      <c r="F142" s="407"/>
      <c r="G142" s="407"/>
      <c r="H142" s="407"/>
      <c r="I142" s="407"/>
      <c r="J142" s="407"/>
      <c r="K142" s="407"/>
    </row>
    <row r="143" spans="3:11">
      <c r="C143" s="407"/>
      <c r="D143" s="407"/>
      <c r="E143" s="407"/>
      <c r="F143" s="407"/>
      <c r="G143" s="407"/>
      <c r="H143" s="407"/>
      <c r="I143" s="407"/>
      <c r="J143" s="407"/>
      <c r="K143" s="407"/>
    </row>
    <row r="144" spans="3:11">
      <c r="C144" s="407"/>
      <c r="D144" s="407"/>
      <c r="E144" s="407"/>
      <c r="F144" s="407"/>
      <c r="G144" s="407"/>
      <c r="H144" s="407"/>
      <c r="I144" s="407"/>
      <c r="J144" s="407"/>
      <c r="K144" s="407"/>
    </row>
    <row r="145" spans="3:11">
      <c r="C145" s="407"/>
      <c r="D145" s="407"/>
      <c r="E145" s="407"/>
      <c r="F145" s="407"/>
      <c r="G145" s="407"/>
      <c r="H145" s="407"/>
      <c r="I145" s="407"/>
      <c r="J145" s="407"/>
      <c r="K145" s="407"/>
    </row>
    <row r="146" spans="3:11">
      <c r="C146" s="407"/>
      <c r="D146" s="407"/>
      <c r="E146" s="407"/>
      <c r="F146" s="407"/>
      <c r="G146" s="407"/>
      <c r="H146" s="407"/>
      <c r="I146" s="407"/>
      <c r="J146" s="407"/>
      <c r="K146" s="407"/>
    </row>
    <row r="147" spans="3:11">
      <c r="C147" s="407"/>
      <c r="D147" s="407"/>
      <c r="E147" s="407"/>
      <c r="F147" s="407"/>
      <c r="G147" s="407"/>
      <c r="H147" s="407"/>
      <c r="I147" s="407"/>
      <c r="J147" s="407"/>
      <c r="K147" s="407"/>
    </row>
    <row r="148" spans="3:11">
      <c r="C148" s="407"/>
      <c r="D148" s="407"/>
      <c r="E148" s="407"/>
      <c r="F148" s="407"/>
      <c r="G148" s="407"/>
      <c r="H148" s="407"/>
      <c r="I148" s="407"/>
      <c r="J148" s="407"/>
      <c r="K148" s="407"/>
    </row>
    <row r="149" spans="3:11">
      <c r="C149" s="407"/>
      <c r="D149" s="407"/>
      <c r="E149" s="407"/>
      <c r="F149" s="407"/>
      <c r="G149" s="407"/>
      <c r="H149" s="407"/>
      <c r="I149" s="407"/>
      <c r="J149" s="407"/>
      <c r="K149" s="407"/>
    </row>
    <row r="150" spans="3:11">
      <c r="C150" s="407"/>
      <c r="D150" s="407"/>
      <c r="E150" s="407"/>
      <c r="F150" s="407"/>
      <c r="G150" s="407"/>
      <c r="H150" s="407"/>
      <c r="I150" s="407"/>
      <c r="J150" s="407"/>
      <c r="K150" s="407"/>
    </row>
    <row r="151" spans="3:11">
      <c r="C151" s="407"/>
      <c r="D151" s="407"/>
      <c r="E151" s="407"/>
      <c r="F151" s="407"/>
      <c r="G151" s="407"/>
      <c r="H151" s="407"/>
      <c r="I151" s="407"/>
      <c r="J151" s="407"/>
      <c r="K151" s="407"/>
    </row>
    <row r="152" spans="3:11">
      <c r="C152" s="407"/>
      <c r="D152" s="407"/>
      <c r="E152" s="407"/>
      <c r="F152" s="407"/>
      <c r="G152" s="407"/>
      <c r="H152" s="407"/>
      <c r="I152" s="407"/>
      <c r="J152" s="407"/>
      <c r="K152" s="407"/>
    </row>
    <row r="153" spans="3:11">
      <c r="C153" s="407"/>
      <c r="D153" s="407"/>
      <c r="E153" s="407"/>
      <c r="F153" s="407"/>
      <c r="G153" s="407"/>
      <c r="H153" s="407"/>
      <c r="I153" s="407"/>
      <c r="J153" s="407"/>
      <c r="K153" s="407"/>
    </row>
    <row r="154" spans="3:11">
      <c r="C154" s="407"/>
      <c r="D154" s="407"/>
      <c r="E154" s="407"/>
      <c r="F154" s="407"/>
      <c r="G154" s="407"/>
      <c r="H154" s="407"/>
      <c r="I154" s="407"/>
      <c r="J154" s="407"/>
      <c r="K154" s="407"/>
    </row>
    <row r="155" spans="3:11">
      <c r="C155" s="407"/>
      <c r="D155" s="407"/>
      <c r="E155" s="407"/>
      <c r="F155" s="407"/>
      <c r="G155" s="407"/>
      <c r="H155" s="407"/>
      <c r="I155" s="407"/>
      <c r="J155" s="407"/>
      <c r="K155" s="407"/>
    </row>
    <row r="156" spans="3:11">
      <c r="C156" s="407"/>
      <c r="D156" s="407"/>
      <c r="E156" s="407"/>
      <c r="F156" s="407"/>
      <c r="G156" s="407"/>
      <c r="H156" s="407"/>
      <c r="I156" s="407"/>
      <c r="J156" s="407"/>
      <c r="K156" s="407"/>
    </row>
    <row r="157" spans="3:11">
      <c r="C157" s="407"/>
      <c r="D157" s="407"/>
      <c r="E157" s="407"/>
      <c r="F157" s="407"/>
      <c r="G157" s="407"/>
      <c r="H157" s="407"/>
      <c r="I157" s="407"/>
      <c r="J157" s="407"/>
      <c r="K157" s="407"/>
    </row>
    <row r="158" spans="3:11">
      <c r="C158" s="407"/>
      <c r="D158" s="407"/>
      <c r="E158" s="407"/>
      <c r="F158" s="407"/>
      <c r="G158" s="407"/>
      <c r="H158" s="407"/>
      <c r="I158" s="407"/>
      <c r="J158" s="407"/>
      <c r="K158" s="407"/>
    </row>
    <row r="159" spans="3:11">
      <c r="C159" s="407"/>
      <c r="D159" s="407"/>
      <c r="E159" s="407"/>
      <c r="F159" s="407"/>
      <c r="G159" s="407"/>
      <c r="H159" s="407"/>
      <c r="I159" s="407"/>
      <c r="J159" s="407"/>
      <c r="K159" s="407"/>
    </row>
    <row r="160" spans="3:11">
      <c r="C160" s="407"/>
      <c r="D160" s="407"/>
      <c r="E160" s="407"/>
      <c r="F160" s="407"/>
      <c r="G160" s="407"/>
      <c r="H160" s="407"/>
      <c r="I160" s="407"/>
      <c r="J160" s="407"/>
      <c r="K160" s="407"/>
    </row>
    <row r="161" spans="3:11">
      <c r="C161" s="407"/>
      <c r="D161" s="407"/>
      <c r="E161" s="407"/>
      <c r="F161" s="407"/>
      <c r="G161" s="407"/>
      <c r="H161" s="407"/>
      <c r="I161" s="407"/>
      <c r="J161" s="407"/>
      <c r="K161" s="407"/>
    </row>
    <row r="162" spans="3:11">
      <c r="C162" s="407"/>
      <c r="D162" s="407"/>
      <c r="E162" s="407"/>
      <c r="F162" s="407"/>
      <c r="G162" s="407"/>
      <c r="H162" s="407"/>
      <c r="I162" s="407"/>
      <c r="J162" s="407"/>
      <c r="K162" s="407"/>
    </row>
    <row r="163" spans="3:11">
      <c r="C163" s="407"/>
      <c r="D163" s="407"/>
      <c r="E163" s="407"/>
      <c r="F163" s="407"/>
      <c r="G163" s="407"/>
      <c r="H163" s="407"/>
      <c r="I163" s="407"/>
      <c r="J163" s="407"/>
      <c r="K163" s="407"/>
    </row>
    <row r="164" spans="3:11">
      <c r="C164" s="407"/>
      <c r="D164" s="407"/>
      <c r="E164" s="407"/>
      <c r="F164" s="407"/>
      <c r="G164" s="407"/>
      <c r="H164" s="407"/>
      <c r="I164" s="407"/>
      <c r="J164" s="407"/>
      <c r="K164" s="407"/>
    </row>
    <row r="165" spans="3:11">
      <c r="C165" s="407"/>
      <c r="D165" s="407"/>
      <c r="E165" s="407"/>
      <c r="F165" s="407"/>
      <c r="G165" s="407"/>
      <c r="H165" s="407"/>
      <c r="I165" s="407"/>
      <c r="J165" s="407"/>
      <c r="K165" s="407"/>
    </row>
    <row r="166" spans="3:11">
      <c r="C166" s="407"/>
      <c r="D166" s="407"/>
      <c r="E166" s="407"/>
      <c r="F166" s="407"/>
      <c r="G166" s="407"/>
      <c r="H166" s="407"/>
      <c r="I166" s="407"/>
      <c r="J166" s="407"/>
      <c r="K166" s="407"/>
    </row>
    <row r="167" spans="3:11">
      <c r="C167" s="407"/>
      <c r="D167" s="407"/>
      <c r="E167" s="407"/>
      <c r="F167" s="407"/>
      <c r="G167" s="407"/>
      <c r="H167" s="407"/>
      <c r="I167" s="407"/>
      <c r="J167" s="407"/>
      <c r="K167" s="407"/>
    </row>
    <row r="168" spans="3:11">
      <c r="C168" s="407"/>
      <c r="D168" s="407"/>
      <c r="E168" s="407"/>
      <c r="F168" s="407"/>
      <c r="G168" s="407"/>
      <c r="H168" s="407"/>
      <c r="I168" s="407"/>
      <c r="J168" s="407"/>
      <c r="K168" s="407"/>
    </row>
    <row r="169" spans="3:11">
      <c r="C169" s="407"/>
      <c r="D169" s="407"/>
      <c r="E169" s="407"/>
      <c r="F169" s="407"/>
      <c r="G169" s="407"/>
      <c r="H169" s="407"/>
      <c r="I169" s="407"/>
      <c r="J169" s="407"/>
      <c r="K169" s="407"/>
    </row>
    <row r="170" spans="3:11">
      <c r="C170" s="407"/>
      <c r="D170" s="407"/>
      <c r="E170" s="407"/>
      <c r="F170" s="407"/>
      <c r="G170" s="407"/>
      <c r="H170" s="407"/>
      <c r="I170" s="407"/>
      <c r="J170" s="407"/>
      <c r="K170" s="407"/>
    </row>
    <row r="171" spans="3:11">
      <c r="C171" s="407"/>
      <c r="D171" s="407"/>
      <c r="E171" s="407"/>
      <c r="F171" s="407"/>
      <c r="G171" s="407"/>
      <c r="H171" s="407"/>
      <c r="I171" s="407"/>
      <c r="J171" s="407"/>
      <c r="K171" s="407"/>
    </row>
    <row r="172" spans="3:11">
      <c r="C172" s="407"/>
      <c r="D172" s="407"/>
      <c r="E172" s="407"/>
      <c r="F172" s="407"/>
      <c r="G172" s="407"/>
      <c r="H172" s="407"/>
      <c r="I172" s="407"/>
      <c r="J172" s="407"/>
      <c r="K172" s="407"/>
    </row>
    <row r="173" spans="3:11">
      <c r="C173" s="407"/>
      <c r="D173" s="407"/>
      <c r="E173" s="407"/>
      <c r="F173" s="407"/>
      <c r="G173" s="407"/>
      <c r="H173" s="407"/>
      <c r="I173" s="407"/>
      <c r="J173" s="407"/>
      <c r="K173" s="407"/>
    </row>
    <row r="174" spans="3:11">
      <c r="C174" s="407"/>
      <c r="D174" s="407"/>
      <c r="E174" s="407"/>
      <c r="F174" s="407"/>
      <c r="G174" s="407"/>
      <c r="H174" s="407"/>
      <c r="I174" s="407"/>
      <c r="J174" s="407"/>
      <c r="K174" s="407"/>
    </row>
    <row r="175" spans="3:11">
      <c r="C175" s="407"/>
      <c r="D175" s="407"/>
      <c r="E175" s="407"/>
      <c r="F175" s="407"/>
      <c r="G175" s="407"/>
      <c r="H175" s="407"/>
      <c r="I175" s="407"/>
      <c r="J175" s="407"/>
      <c r="K175" s="407"/>
    </row>
    <row r="176" spans="3:11">
      <c r="C176" s="407"/>
      <c r="D176" s="407"/>
      <c r="E176" s="407"/>
      <c r="F176" s="407"/>
      <c r="G176" s="407"/>
      <c r="H176" s="407"/>
      <c r="I176" s="407"/>
      <c r="J176" s="407"/>
      <c r="K176" s="407"/>
    </row>
    <row r="177" spans="3:11">
      <c r="C177" s="407"/>
      <c r="D177" s="407"/>
      <c r="E177" s="407"/>
      <c r="F177" s="407"/>
      <c r="G177" s="407"/>
      <c r="H177" s="407"/>
      <c r="I177" s="407"/>
      <c r="J177" s="407"/>
      <c r="K177" s="407"/>
    </row>
    <row r="178" spans="3:11">
      <c r="C178" s="407"/>
      <c r="D178" s="407"/>
      <c r="E178" s="407"/>
      <c r="F178" s="407"/>
      <c r="G178" s="407"/>
      <c r="H178" s="407"/>
      <c r="I178" s="407"/>
      <c r="J178" s="407"/>
      <c r="K178" s="407"/>
    </row>
    <row r="179" spans="3:11">
      <c r="C179" s="407"/>
      <c r="D179" s="407"/>
      <c r="E179" s="407"/>
      <c r="F179" s="407"/>
      <c r="G179" s="407"/>
      <c r="H179" s="407"/>
      <c r="I179" s="407"/>
      <c r="J179" s="407"/>
      <c r="K179" s="407"/>
    </row>
    <row r="180" spans="3:11">
      <c r="C180" s="407"/>
      <c r="D180" s="407"/>
      <c r="E180" s="407"/>
      <c r="F180" s="407"/>
      <c r="G180" s="407"/>
      <c r="H180" s="407"/>
      <c r="I180" s="407"/>
      <c r="J180" s="407"/>
      <c r="K180" s="407"/>
    </row>
    <row r="181" spans="3:11">
      <c r="C181" s="407"/>
      <c r="D181" s="407"/>
      <c r="E181" s="407"/>
      <c r="F181" s="407"/>
      <c r="G181" s="407"/>
      <c r="H181" s="407"/>
      <c r="I181" s="407"/>
      <c r="J181" s="407"/>
      <c r="K181" s="407"/>
    </row>
    <row r="182" spans="3:11">
      <c r="C182" s="407"/>
      <c r="D182" s="407"/>
      <c r="E182" s="407"/>
      <c r="F182" s="407"/>
      <c r="G182" s="407"/>
      <c r="H182" s="407"/>
      <c r="I182" s="407"/>
      <c r="J182" s="407"/>
      <c r="K182" s="407"/>
    </row>
    <row r="183" spans="3:11">
      <c r="C183" s="407"/>
      <c r="D183" s="407"/>
      <c r="E183" s="407"/>
      <c r="F183" s="407"/>
      <c r="G183" s="407"/>
      <c r="H183" s="407"/>
      <c r="I183" s="407"/>
      <c r="J183" s="407"/>
      <c r="K183" s="407"/>
    </row>
    <row r="184" spans="3:11">
      <c r="C184" s="407"/>
      <c r="D184" s="407"/>
      <c r="E184" s="407"/>
      <c r="F184" s="407"/>
      <c r="G184" s="407"/>
      <c r="H184" s="407"/>
      <c r="I184" s="407"/>
      <c r="J184" s="407"/>
      <c r="K184" s="407"/>
    </row>
    <row r="185" spans="3:11">
      <c r="C185" s="407"/>
      <c r="D185" s="407"/>
      <c r="E185" s="407"/>
      <c r="F185" s="407"/>
      <c r="G185" s="407"/>
      <c r="H185" s="407"/>
      <c r="I185" s="407"/>
      <c r="J185" s="407"/>
      <c r="K185" s="407"/>
    </row>
    <row r="186" spans="3:11">
      <c r="C186" s="407"/>
      <c r="D186" s="407"/>
      <c r="E186" s="407"/>
      <c r="F186" s="407"/>
      <c r="G186" s="407"/>
      <c r="H186" s="407"/>
      <c r="I186" s="407"/>
      <c r="J186" s="407"/>
      <c r="K186" s="407"/>
    </row>
    <row r="187" spans="3:11">
      <c r="C187" s="407"/>
      <c r="D187" s="407"/>
      <c r="E187" s="407"/>
      <c r="F187" s="407"/>
      <c r="G187" s="407"/>
      <c r="H187" s="407"/>
      <c r="I187" s="407"/>
      <c r="J187" s="407"/>
      <c r="K187" s="407"/>
    </row>
    <row r="188" spans="3:11">
      <c r="C188" s="407"/>
      <c r="D188" s="407"/>
      <c r="E188" s="407"/>
      <c r="F188" s="407"/>
      <c r="G188" s="407"/>
      <c r="H188" s="407"/>
      <c r="I188" s="407"/>
      <c r="J188" s="407"/>
      <c r="K188" s="407"/>
    </row>
    <row r="189" spans="3:11">
      <c r="C189" s="407"/>
      <c r="D189" s="407"/>
      <c r="E189" s="407"/>
      <c r="F189" s="407"/>
      <c r="G189" s="407"/>
      <c r="H189" s="407"/>
      <c r="I189" s="407"/>
      <c r="J189" s="407"/>
      <c r="K189" s="407"/>
    </row>
    <row r="190" spans="3:11">
      <c r="C190" s="407"/>
      <c r="D190" s="407"/>
      <c r="E190" s="407"/>
      <c r="F190" s="407"/>
      <c r="G190" s="407"/>
      <c r="H190" s="407"/>
      <c r="I190" s="407"/>
      <c r="J190" s="407"/>
      <c r="K190" s="407"/>
    </row>
    <row r="191" spans="3:11">
      <c r="C191" s="407"/>
      <c r="D191" s="407"/>
      <c r="E191" s="407"/>
      <c r="F191" s="407"/>
      <c r="G191" s="407"/>
      <c r="H191" s="407"/>
      <c r="I191" s="407"/>
      <c r="J191" s="407"/>
      <c r="K191" s="407"/>
    </row>
    <row r="192" spans="3:11">
      <c r="C192" s="407"/>
      <c r="D192" s="407"/>
      <c r="E192" s="407"/>
      <c r="F192" s="407"/>
      <c r="G192" s="407"/>
      <c r="H192" s="407"/>
      <c r="I192" s="407"/>
      <c r="J192" s="407"/>
      <c r="K192" s="407"/>
    </row>
    <row r="193" spans="3:11">
      <c r="C193" s="407"/>
      <c r="D193" s="407"/>
      <c r="E193" s="407"/>
      <c r="F193" s="407"/>
      <c r="G193" s="407"/>
      <c r="H193" s="407"/>
      <c r="I193" s="407"/>
      <c r="J193" s="407"/>
      <c r="K193" s="407"/>
    </row>
    <row r="194" spans="3:11">
      <c r="C194" s="407"/>
      <c r="D194" s="407"/>
      <c r="E194" s="407"/>
      <c r="F194" s="407"/>
      <c r="G194" s="407"/>
      <c r="H194" s="407"/>
      <c r="I194" s="407"/>
      <c r="J194" s="407"/>
      <c r="K194" s="407"/>
    </row>
    <row r="195" spans="3:11">
      <c r="C195" s="407"/>
      <c r="D195" s="407"/>
      <c r="E195" s="407"/>
      <c r="F195" s="407"/>
      <c r="G195" s="407"/>
      <c r="H195" s="407"/>
      <c r="I195" s="407"/>
      <c r="J195" s="407"/>
      <c r="K195" s="407"/>
    </row>
    <row r="196" spans="3:11">
      <c r="C196" s="407"/>
      <c r="D196" s="407"/>
      <c r="E196" s="407"/>
      <c r="F196" s="407"/>
      <c r="G196" s="407"/>
      <c r="H196" s="407"/>
      <c r="I196" s="407"/>
      <c r="J196" s="407"/>
      <c r="K196" s="407"/>
    </row>
    <row r="197" spans="3:11">
      <c r="C197" s="407"/>
      <c r="D197" s="407"/>
      <c r="E197" s="407"/>
      <c r="F197" s="407"/>
      <c r="G197" s="407"/>
      <c r="H197" s="407"/>
      <c r="I197" s="407"/>
      <c r="J197" s="407"/>
      <c r="K197" s="407"/>
    </row>
    <row r="198" spans="3:11">
      <c r="C198" s="407"/>
      <c r="D198" s="407"/>
      <c r="E198" s="407"/>
      <c r="F198" s="407"/>
      <c r="G198" s="407"/>
      <c r="H198" s="407"/>
      <c r="I198" s="407"/>
      <c r="J198" s="407"/>
      <c r="K198" s="407"/>
    </row>
    <row r="199" spans="3:11">
      <c r="C199" s="407"/>
      <c r="D199" s="407"/>
      <c r="E199" s="407"/>
      <c r="F199" s="407"/>
      <c r="G199" s="407"/>
      <c r="H199" s="407"/>
      <c r="I199" s="407"/>
      <c r="J199" s="407"/>
      <c r="K199" s="407"/>
    </row>
    <row r="200" spans="3:11">
      <c r="C200" s="407"/>
      <c r="D200" s="407"/>
      <c r="E200" s="407"/>
      <c r="F200" s="407"/>
      <c r="G200" s="407"/>
      <c r="H200" s="407"/>
      <c r="I200" s="407"/>
      <c r="J200" s="407"/>
      <c r="K200" s="407"/>
    </row>
    <row r="201" spans="3:11">
      <c r="C201" s="407"/>
      <c r="D201" s="407"/>
      <c r="E201" s="407"/>
      <c r="F201" s="407"/>
      <c r="G201" s="407"/>
      <c r="H201" s="407"/>
      <c r="I201" s="407"/>
      <c r="J201" s="407"/>
      <c r="K201" s="407"/>
    </row>
    <row r="202" spans="3:11">
      <c r="C202" s="407"/>
      <c r="D202" s="407"/>
      <c r="E202" s="407"/>
      <c r="F202" s="407"/>
      <c r="G202" s="407"/>
      <c r="H202" s="407"/>
      <c r="I202" s="407"/>
      <c r="J202" s="407"/>
      <c r="K202" s="407"/>
    </row>
    <row r="203" spans="3:11">
      <c r="C203" s="407"/>
      <c r="D203" s="407"/>
      <c r="E203" s="407"/>
      <c r="F203" s="407"/>
      <c r="G203" s="407"/>
      <c r="H203" s="407"/>
      <c r="I203" s="407"/>
      <c r="J203" s="407"/>
      <c r="K203" s="407"/>
    </row>
    <row r="204" spans="3:11">
      <c r="C204" s="407"/>
      <c r="D204" s="407"/>
      <c r="E204" s="407"/>
      <c r="F204" s="407"/>
      <c r="G204" s="407"/>
      <c r="H204" s="407"/>
      <c r="I204" s="407"/>
      <c r="J204" s="407"/>
      <c r="K204" s="407"/>
    </row>
    <row r="205" spans="3:11">
      <c r="C205" s="407"/>
      <c r="D205" s="407"/>
      <c r="E205" s="407"/>
      <c r="F205" s="407"/>
      <c r="G205" s="407"/>
      <c r="H205" s="407"/>
      <c r="I205" s="407"/>
      <c r="J205" s="407"/>
      <c r="K205" s="407"/>
    </row>
    <row r="206" spans="3:11">
      <c r="C206" s="407"/>
      <c r="D206" s="407"/>
      <c r="E206" s="407"/>
      <c r="F206" s="407"/>
      <c r="G206" s="407"/>
      <c r="H206" s="407"/>
      <c r="I206" s="407"/>
      <c r="J206" s="407"/>
      <c r="K206" s="407"/>
    </row>
    <row r="207" spans="3:11">
      <c r="C207" s="407"/>
      <c r="D207" s="407"/>
      <c r="E207" s="407"/>
      <c r="F207" s="407"/>
      <c r="G207" s="407"/>
      <c r="H207" s="407"/>
      <c r="I207" s="407"/>
      <c r="J207" s="407"/>
      <c r="K207" s="407"/>
    </row>
    <row r="208" spans="3:11">
      <c r="C208" s="407"/>
      <c r="D208" s="407"/>
      <c r="E208" s="407"/>
      <c r="F208" s="407"/>
      <c r="G208" s="407"/>
      <c r="H208" s="407"/>
      <c r="I208" s="407"/>
      <c r="J208" s="407"/>
      <c r="K208" s="407"/>
    </row>
    <row r="209" spans="3:11">
      <c r="C209" s="407"/>
      <c r="D209" s="407"/>
      <c r="E209" s="407"/>
      <c r="F209" s="407"/>
      <c r="G209" s="407"/>
      <c r="H209" s="407"/>
      <c r="I209" s="407"/>
      <c r="J209" s="407"/>
      <c r="K209" s="407"/>
    </row>
    <row r="210" spans="3:11">
      <c r="C210" s="407"/>
      <c r="D210" s="407"/>
      <c r="E210" s="407"/>
      <c r="F210" s="407"/>
      <c r="G210" s="407"/>
      <c r="H210" s="407"/>
      <c r="I210" s="407"/>
      <c r="J210" s="407"/>
      <c r="K210" s="407"/>
    </row>
    <row r="211" spans="3:11">
      <c r="C211" s="407"/>
      <c r="D211" s="407"/>
      <c r="E211" s="407"/>
      <c r="F211" s="407"/>
      <c r="G211" s="407"/>
      <c r="H211" s="407"/>
      <c r="I211" s="407"/>
      <c r="J211" s="407"/>
      <c r="K211" s="407"/>
    </row>
    <row r="212" spans="3:11">
      <c r="C212" s="407"/>
      <c r="D212" s="407"/>
      <c r="E212" s="407"/>
      <c r="F212" s="407"/>
      <c r="G212" s="407"/>
      <c r="H212" s="407"/>
      <c r="I212" s="407"/>
      <c r="J212" s="407"/>
      <c r="K212" s="407"/>
    </row>
    <row r="213" spans="3:11">
      <c r="C213" s="407"/>
      <c r="D213" s="407"/>
      <c r="E213" s="407"/>
      <c r="F213" s="407"/>
      <c r="G213" s="407"/>
      <c r="H213" s="407"/>
      <c r="I213" s="407"/>
      <c r="J213" s="407"/>
      <c r="K213" s="407"/>
    </row>
    <row r="214" spans="3:11">
      <c r="C214" s="407"/>
      <c r="D214" s="407"/>
      <c r="E214" s="407"/>
      <c r="F214" s="407"/>
      <c r="G214" s="407"/>
      <c r="H214" s="407"/>
      <c r="I214" s="407"/>
      <c r="J214" s="407"/>
      <c r="K214" s="407"/>
    </row>
    <row r="215" spans="3:11">
      <c r="C215" s="407"/>
      <c r="D215" s="407"/>
      <c r="E215" s="407"/>
      <c r="F215" s="407"/>
      <c r="G215" s="407"/>
      <c r="H215" s="407"/>
      <c r="I215" s="407"/>
      <c r="J215" s="407"/>
      <c r="K215" s="407"/>
    </row>
    <row r="216" spans="3:11">
      <c r="C216" s="407"/>
      <c r="D216" s="407"/>
      <c r="E216" s="407"/>
      <c r="F216" s="407"/>
      <c r="G216" s="407"/>
      <c r="H216" s="407"/>
      <c r="I216" s="407"/>
      <c r="J216" s="407"/>
      <c r="K216" s="407"/>
    </row>
    <row r="217" spans="3:11">
      <c r="C217" s="407"/>
      <c r="D217" s="407"/>
      <c r="E217" s="407"/>
      <c r="F217" s="407"/>
      <c r="G217" s="407"/>
      <c r="H217" s="407"/>
      <c r="I217" s="407"/>
      <c r="J217" s="407"/>
      <c r="K217" s="407"/>
    </row>
    <row r="218" spans="3:11">
      <c r="C218" s="407"/>
      <c r="D218" s="407"/>
      <c r="E218" s="407"/>
      <c r="F218" s="407"/>
      <c r="G218" s="407"/>
      <c r="H218" s="407"/>
      <c r="I218" s="407"/>
      <c r="J218" s="407"/>
      <c r="K218" s="407"/>
    </row>
    <row r="219" spans="3:11">
      <c r="C219" s="407"/>
      <c r="D219" s="407"/>
      <c r="E219" s="407"/>
      <c r="F219" s="407"/>
      <c r="G219" s="407"/>
      <c r="H219" s="407"/>
      <c r="I219" s="407"/>
      <c r="J219" s="407"/>
      <c r="K219" s="407"/>
    </row>
    <row r="220" spans="3:11">
      <c r="C220" s="407"/>
      <c r="D220" s="407"/>
      <c r="E220" s="407"/>
      <c r="F220" s="407"/>
      <c r="G220" s="407"/>
      <c r="H220" s="407"/>
      <c r="I220" s="407"/>
      <c r="J220" s="407"/>
      <c r="K220" s="407"/>
    </row>
    <row r="221" spans="3:11">
      <c r="C221" s="407"/>
      <c r="D221" s="407"/>
      <c r="E221" s="407"/>
      <c r="F221" s="407"/>
      <c r="G221" s="407"/>
      <c r="H221" s="407"/>
      <c r="I221" s="407"/>
      <c r="J221" s="407"/>
      <c r="K221" s="407"/>
    </row>
    <row r="222" spans="3:11">
      <c r="C222" s="407"/>
      <c r="D222" s="407"/>
      <c r="E222" s="407"/>
      <c r="F222" s="407"/>
      <c r="G222" s="407"/>
      <c r="H222" s="407"/>
      <c r="I222" s="407"/>
      <c r="J222" s="407"/>
      <c r="K222" s="407"/>
    </row>
    <row r="223" spans="3:11">
      <c r="C223" s="407"/>
      <c r="D223" s="407"/>
      <c r="E223" s="407"/>
      <c r="F223" s="407"/>
      <c r="G223" s="407"/>
      <c r="H223" s="407"/>
      <c r="I223" s="407"/>
      <c r="J223" s="407"/>
      <c r="K223" s="407"/>
    </row>
    <row r="224" spans="3:11">
      <c r="C224" s="407"/>
      <c r="D224" s="407"/>
      <c r="E224" s="407"/>
      <c r="F224" s="407"/>
      <c r="G224" s="407"/>
      <c r="H224" s="407"/>
      <c r="I224" s="407"/>
      <c r="J224" s="407"/>
      <c r="K224" s="407"/>
    </row>
    <row r="225" spans="3:11">
      <c r="C225" s="407"/>
      <c r="D225" s="407"/>
      <c r="E225" s="407"/>
      <c r="F225" s="407"/>
      <c r="G225" s="407"/>
      <c r="H225" s="407"/>
      <c r="I225" s="407"/>
      <c r="J225" s="407"/>
      <c r="K225" s="407"/>
    </row>
    <row r="226" spans="3:11">
      <c r="C226" s="407"/>
      <c r="D226" s="407"/>
      <c r="E226" s="407"/>
      <c r="F226" s="407"/>
      <c r="G226" s="407"/>
      <c r="H226" s="407"/>
      <c r="I226" s="407"/>
      <c r="J226" s="407"/>
      <c r="K226" s="407"/>
    </row>
    <row r="227" spans="3:11">
      <c r="C227" s="407"/>
      <c r="D227" s="407"/>
      <c r="E227" s="407"/>
      <c r="F227" s="407"/>
      <c r="G227" s="407"/>
      <c r="H227" s="407"/>
      <c r="I227" s="407"/>
      <c r="J227" s="407"/>
      <c r="K227" s="407"/>
    </row>
    <row r="228" spans="3:11">
      <c r="C228" s="407"/>
      <c r="D228" s="407"/>
      <c r="E228" s="407"/>
      <c r="F228" s="407"/>
      <c r="G228" s="407"/>
      <c r="H228" s="407"/>
      <c r="I228" s="407"/>
      <c r="J228" s="407"/>
      <c r="K228" s="407"/>
    </row>
    <row r="229" spans="3:11">
      <c r="C229" s="407"/>
      <c r="D229" s="407"/>
      <c r="E229" s="407"/>
      <c r="F229" s="407"/>
      <c r="G229" s="407"/>
      <c r="H229" s="407"/>
      <c r="I229" s="407"/>
      <c r="J229" s="407"/>
      <c r="K229" s="407"/>
    </row>
    <row r="230" spans="3:11">
      <c r="C230" s="407"/>
      <c r="D230" s="407"/>
      <c r="E230" s="407"/>
      <c r="F230" s="407"/>
      <c r="G230" s="407"/>
      <c r="H230" s="407"/>
      <c r="I230" s="407"/>
      <c r="J230" s="407"/>
      <c r="K230" s="407"/>
    </row>
    <row r="231" spans="3:11">
      <c r="C231" s="407"/>
      <c r="D231" s="407"/>
      <c r="E231" s="407"/>
      <c r="F231" s="407"/>
      <c r="G231" s="407"/>
      <c r="H231" s="407"/>
      <c r="I231" s="407"/>
      <c r="J231" s="407"/>
      <c r="K231" s="407"/>
    </row>
    <row r="232" spans="3:11">
      <c r="C232" s="407"/>
      <c r="D232" s="407"/>
      <c r="E232" s="407"/>
      <c r="F232" s="407"/>
      <c r="G232" s="407"/>
      <c r="H232" s="407"/>
      <c r="I232" s="407"/>
      <c r="J232" s="407"/>
      <c r="K232" s="407"/>
    </row>
    <row r="233" spans="3:11">
      <c r="C233" s="407"/>
      <c r="D233" s="407"/>
      <c r="E233" s="407"/>
      <c r="F233" s="407"/>
      <c r="G233" s="407"/>
      <c r="H233" s="407"/>
      <c r="I233" s="407"/>
      <c r="J233" s="407"/>
      <c r="K233" s="407"/>
    </row>
    <row r="234" spans="3:11">
      <c r="C234" s="407"/>
      <c r="D234" s="407"/>
      <c r="E234" s="407"/>
      <c r="F234" s="407"/>
      <c r="G234" s="407"/>
      <c r="H234" s="407"/>
      <c r="I234" s="407"/>
      <c r="J234" s="407"/>
      <c r="K234" s="407"/>
    </row>
    <row r="235" spans="3:11">
      <c r="C235" s="407"/>
      <c r="D235" s="407"/>
      <c r="E235" s="407"/>
      <c r="F235" s="407"/>
      <c r="G235" s="407"/>
      <c r="H235" s="407"/>
      <c r="I235" s="407"/>
      <c r="J235" s="407"/>
      <c r="K235" s="407"/>
    </row>
    <row r="236" spans="3:11">
      <c r="C236" s="407"/>
      <c r="D236" s="407"/>
      <c r="E236" s="407"/>
      <c r="F236" s="407"/>
      <c r="G236" s="407"/>
      <c r="H236" s="407"/>
      <c r="I236" s="407"/>
      <c r="J236" s="407"/>
      <c r="K236" s="407"/>
    </row>
    <row r="237" spans="3:11">
      <c r="C237" s="407"/>
      <c r="D237" s="407"/>
      <c r="E237" s="407"/>
      <c r="F237" s="407"/>
      <c r="G237" s="407"/>
      <c r="H237" s="407"/>
      <c r="I237" s="407"/>
      <c r="J237" s="407"/>
      <c r="K237" s="407"/>
    </row>
    <row r="238" spans="3:11">
      <c r="C238" s="407"/>
      <c r="D238" s="407"/>
      <c r="E238" s="407"/>
      <c r="F238" s="407"/>
      <c r="G238" s="407"/>
      <c r="H238" s="407"/>
      <c r="I238" s="407"/>
      <c r="J238" s="407"/>
      <c r="K238" s="407"/>
    </row>
    <row r="239" spans="3:11">
      <c r="C239" s="407"/>
      <c r="D239" s="407"/>
      <c r="E239" s="407"/>
      <c r="F239" s="407"/>
      <c r="G239" s="407"/>
      <c r="H239" s="407"/>
      <c r="I239" s="407"/>
      <c r="J239" s="407"/>
      <c r="K239" s="407"/>
    </row>
    <row r="240" spans="3:11">
      <c r="C240" s="407"/>
      <c r="D240" s="407"/>
      <c r="E240" s="407"/>
      <c r="F240" s="407"/>
      <c r="G240" s="407"/>
      <c r="H240" s="407"/>
      <c r="I240" s="407"/>
      <c r="J240" s="407"/>
      <c r="K240" s="407"/>
    </row>
    <row r="241" spans="3:11">
      <c r="C241" s="407"/>
      <c r="D241" s="407"/>
      <c r="E241" s="407"/>
      <c r="F241" s="407"/>
      <c r="G241" s="407"/>
      <c r="H241" s="407"/>
      <c r="I241" s="407"/>
      <c r="J241" s="407"/>
      <c r="K241" s="407"/>
    </row>
    <row r="242" spans="3:11">
      <c r="C242" s="407"/>
      <c r="D242" s="407"/>
      <c r="E242" s="407"/>
      <c r="F242" s="407"/>
      <c r="G242" s="407"/>
      <c r="H242" s="407"/>
      <c r="I242" s="407"/>
      <c r="J242" s="407"/>
      <c r="K242" s="407"/>
    </row>
    <row r="243" spans="3:11">
      <c r="C243" s="407"/>
      <c r="D243" s="407"/>
      <c r="E243" s="407"/>
      <c r="F243" s="407"/>
      <c r="G243" s="407"/>
      <c r="H243" s="407"/>
      <c r="I243" s="407"/>
      <c r="J243" s="407"/>
      <c r="K243" s="407"/>
    </row>
    <row r="244" spans="3:11">
      <c r="C244" s="407"/>
      <c r="D244" s="407"/>
      <c r="E244" s="407"/>
      <c r="F244" s="407"/>
      <c r="G244" s="407"/>
      <c r="H244" s="407"/>
      <c r="I244" s="407"/>
      <c r="J244" s="407"/>
      <c r="K244" s="407"/>
    </row>
    <row r="245" spans="3:11">
      <c r="C245" s="407"/>
      <c r="D245" s="407"/>
      <c r="E245" s="407"/>
      <c r="F245" s="407"/>
      <c r="G245" s="407"/>
      <c r="H245" s="407"/>
      <c r="I245" s="407"/>
      <c r="J245" s="407"/>
      <c r="K245" s="407"/>
    </row>
    <row r="246" spans="3:11">
      <c r="C246" s="407"/>
      <c r="D246" s="407"/>
      <c r="E246" s="407"/>
      <c r="F246" s="407"/>
      <c r="G246" s="407"/>
      <c r="H246" s="407"/>
      <c r="I246" s="407"/>
      <c r="J246" s="407"/>
      <c r="K246" s="407"/>
    </row>
    <row r="247" spans="3:11">
      <c r="C247" s="407"/>
      <c r="D247" s="407"/>
      <c r="E247" s="407"/>
      <c r="F247" s="407"/>
      <c r="G247" s="407"/>
      <c r="H247" s="407"/>
      <c r="I247" s="407"/>
      <c r="J247" s="407"/>
      <c r="K247" s="407"/>
    </row>
    <row r="248" spans="3:11">
      <c r="C248" s="407"/>
      <c r="D248" s="407"/>
      <c r="E248" s="407"/>
      <c r="F248" s="407"/>
      <c r="G248" s="407"/>
      <c r="H248" s="407"/>
      <c r="I248" s="407"/>
      <c r="J248" s="407"/>
      <c r="K248" s="407"/>
    </row>
    <row r="249" spans="3:11">
      <c r="C249" s="407"/>
      <c r="D249" s="407"/>
      <c r="E249" s="407"/>
      <c r="F249" s="407"/>
      <c r="G249" s="407"/>
      <c r="H249" s="407"/>
      <c r="I249" s="407"/>
      <c r="J249" s="407"/>
      <c r="K249" s="407"/>
    </row>
    <row r="250" spans="3:11">
      <c r="C250" s="407"/>
      <c r="D250" s="407"/>
      <c r="E250" s="407"/>
      <c r="F250" s="407"/>
      <c r="G250" s="407"/>
      <c r="H250" s="407"/>
      <c r="I250" s="407"/>
      <c r="J250" s="407"/>
      <c r="K250" s="407"/>
    </row>
    <row r="251" spans="3:11">
      <c r="C251" s="407"/>
      <c r="D251" s="407"/>
      <c r="E251" s="407"/>
      <c r="F251" s="407"/>
      <c r="G251" s="407"/>
      <c r="H251" s="407"/>
      <c r="I251" s="407"/>
      <c r="J251" s="407"/>
      <c r="K251" s="407"/>
    </row>
    <row r="252" spans="3:11">
      <c r="C252" s="407"/>
      <c r="D252" s="407"/>
      <c r="E252" s="407"/>
      <c r="F252" s="407"/>
      <c r="G252" s="407"/>
      <c r="H252" s="407"/>
      <c r="I252" s="407"/>
      <c r="J252" s="407"/>
      <c r="K252" s="407"/>
    </row>
    <row r="253" spans="3:11">
      <c r="C253" s="407"/>
      <c r="D253" s="407"/>
      <c r="E253" s="407"/>
      <c r="F253" s="407"/>
      <c r="G253" s="407"/>
      <c r="H253" s="407"/>
      <c r="I253" s="407"/>
      <c r="J253" s="407"/>
      <c r="K253" s="407"/>
    </row>
    <row r="254" spans="3:11">
      <c r="C254" s="407"/>
      <c r="D254" s="407"/>
      <c r="E254" s="407"/>
      <c r="F254" s="407"/>
      <c r="G254" s="407"/>
      <c r="H254" s="407"/>
      <c r="I254" s="407"/>
      <c r="J254" s="407"/>
      <c r="K254" s="407"/>
    </row>
    <row r="255" spans="3:11">
      <c r="C255" s="407"/>
      <c r="D255" s="407"/>
      <c r="E255" s="407"/>
      <c r="F255" s="407"/>
      <c r="G255" s="407"/>
      <c r="H255" s="407"/>
      <c r="I255" s="407"/>
      <c r="J255" s="407"/>
      <c r="K255" s="407"/>
    </row>
    <row r="256" spans="3:11">
      <c r="C256" s="407"/>
      <c r="D256" s="407"/>
      <c r="E256" s="407"/>
      <c r="F256" s="407"/>
      <c r="G256" s="407"/>
      <c r="H256" s="407"/>
      <c r="I256" s="407"/>
      <c r="J256" s="407"/>
      <c r="K256" s="407"/>
    </row>
    <row r="257" spans="3:11">
      <c r="C257" s="407"/>
      <c r="D257" s="407"/>
      <c r="E257" s="407"/>
      <c r="F257" s="407"/>
      <c r="G257" s="407"/>
      <c r="H257" s="407"/>
      <c r="I257" s="407"/>
      <c r="J257" s="407"/>
      <c r="K257" s="407"/>
    </row>
    <row r="258" spans="3:11">
      <c r="C258" s="407"/>
      <c r="D258" s="407"/>
      <c r="E258" s="407"/>
      <c r="F258" s="407"/>
      <c r="G258" s="407"/>
      <c r="H258" s="407"/>
      <c r="I258" s="407"/>
      <c r="J258" s="407"/>
      <c r="K258" s="407"/>
    </row>
    <row r="259" spans="3:11">
      <c r="C259" s="407"/>
      <c r="D259" s="407"/>
      <c r="E259" s="407"/>
      <c r="F259" s="407"/>
      <c r="G259" s="407"/>
      <c r="H259" s="407"/>
      <c r="I259" s="407"/>
      <c r="J259" s="407"/>
      <c r="K259" s="407"/>
    </row>
    <row r="260" spans="3:11">
      <c r="C260" s="407"/>
      <c r="D260" s="407"/>
      <c r="E260" s="407"/>
      <c r="F260" s="407"/>
      <c r="G260" s="407"/>
      <c r="H260" s="407"/>
      <c r="I260" s="407"/>
      <c r="J260" s="407"/>
      <c r="K260" s="407"/>
    </row>
    <row r="261" spans="3:11">
      <c r="C261" s="407"/>
      <c r="D261" s="407"/>
      <c r="E261" s="407"/>
      <c r="F261" s="407"/>
      <c r="G261" s="407"/>
      <c r="H261" s="407"/>
      <c r="I261" s="407"/>
      <c r="J261" s="407"/>
      <c r="K261" s="407"/>
    </row>
    <row r="262" spans="3:11">
      <c r="C262" s="407"/>
      <c r="D262" s="407"/>
      <c r="E262" s="407"/>
      <c r="F262" s="407"/>
      <c r="G262" s="407"/>
      <c r="H262" s="407"/>
      <c r="I262" s="407"/>
      <c r="J262" s="407"/>
      <c r="K262" s="407"/>
    </row>
    <row r="263" spans="3:11">
      <c r="C263" s="407"/>
      <c r="D263" s="407"/>
      <c r="E263" s="407"/>
      <c r="F263" s="407"/>
      <c r="G263" s="407"/>
      <c r="H263" s="407"/>
      <c r="I263" s="407"/>
      <c r="J263" s="407"/>
      <c r="K263" s="407"/>
    </row>
    <row r="264" spans="3:11">
      <c r="C264" s="407"/>
      <c r="D264" s="407"/>
      <c r="E264" s="407"/>
      <c r="F264" s="407"/>
      <c r="G264" s="407"/>
      <c r="H264" s="407"/>
      <c r="I264" s="407"/>
      <c r="J264" s="407"/>
      <c r="K264" s="407"/>
    </row>
    <row r="265" spans="3:11">
      <c r="C265" s="407"/>
      <c r="D265" s="407"/>
      <c r="E265" s="407"/>
      <c r="F265" s="407"/>
      <c r="G265" s="407"/>
      <c r="H265" s="407"/>
      <c r="I265" s="407"/>
      <c r="J265" s="407"/>
      <c r="K265" s="407"/>
    </row>
    <row r="266" spans="3:11">
      <c r="C266" s="407"/>
      <c r="D266" s="407"/>
      <c r="E266" s="407"/>
      <c r="F266" s="407"/>
      <c r="G266" s="407"/>
      <c r="H266" s="407"/>
      <c r="I266" s="407"/>
      <c r="J266" s="407"/>
      <c r="K266" s="407"/>
    </row>
    <row r="267" spans="3:11">
      <c r="C267" s="407"/>
      <c r="D267" s="407"/>
      <c r="E267" s="407"/>
      <c r="F267" s="407"/>
      <c r="G267" s="407"/>
      <c r="H267" s="407"/>
      <c r="I267" s="407"/>
      <c r="J267" s="407"/>
      <c r="K267" s="407"/>
    </row>
    <row r="268" spans="3:11">
      <c r="C268" s="407"/>
      <c r="D268" s="407"/>
      <c r="E268" s="407"/>
      <c r="F268" s="407"/>
      <c r="G268" s="407"/>
      <c r="H268" s="407"/>
      <c r="I268" s="407"/>
      <c r="J268" s="407"/>
      <c r="K268" s="407"/>
    </row>
    <row r="269" spans="3:11">
      <c r="C269" s="407"/>
      <c r="D269" s="407"/>
      <c r="E269" s="407"/>
      <c r="F269" s="407"/>
      <c r="G269" s="407"/>
      <c r="H269" s="407"/>
      <c r="I269" s="407"/>
      <c r="J269" s="407"/>
      <c r="K269" s="407"/>
    </row>
    <row r="270" spans="3:11">
      <c r="C270" s="407"/>
      <c r="D270" s="407"/>
      <c r="E270" s="407"/>
      <c r="F270" s="407"/>
      <c r="G270" s="407"/>
      <c r="H270" s="407"/>
      <c r="I270" s="407"/>
      <c r="J270" s="407"/>
      <c r="K270" s="407"/>
    </row>
    <row r="271" spans="3:11">
      <c r="C271" s="407"/>
      <c r="D271" s="407"/>
      <c r="E271" s="407"/>
      <c r="F271" s="407"/>
      <c r="G271" s="407"/>
      <c r="H271" s="407"/>
      <c r="I271" s="407"/>
      <c r="J271" s="407"/>
      <c r="K271" s="407"/>
    </row>
    <row r="272" spans="3:11">
      <c r="C272" s="407"/>
      <c r="D272" s="407"/>
      <c r="E272" s="407"/>
      <c r="F272" s="407"/>
      <c r="G272" s="407"/>
      <c r="H272" s="407"/>
      <c r="I272" s="407"/>
      <c r="J272" s="407"/>
      <c r="K272" s="407"/>
    </row>
    <row r="273" spans="3:11">
      <c r="C273" s="407"/>
      <c r="D273" s="407"/>
      <c r="E273" s="407"/>
      <c r="F273" s="407"/>
      <c r="G273" s="407"/>
      <c r="H273" s="407"/>
      <c r="I273" s="407"/>
      <c r="J273" s="407"/>
      <c r="K273" s="407"/>
    </row>
    <row r="274" spans="3:11">
      <c r="C274" s="407"/>
      <c r="D274" s="407"/>
      <c r="E274" s="407"/>
      <c r="F274" s="407"/>
      <c r="G274" s="407"/>
      <c r="H274" s="407"/>
      <c r="I274" s="407"/>
      <c r="J274" s="407"/>
      <c r="K274" s="407"/>
    </row>
    <row r="275" spans="3:11">
      <c r="C275" s="407"/>
      <c r="D275" s="407"/>
      <c r="E275" s="407"/>
      <c r="F275" s="407"/>
      <c r="G275" s="407"/>
      <c r="H275" s="407"/>
      <c r="I275" s="407"/>
      <c r="J275" s="407"/>
      <c r="K275" s="407"/>
    </row>
    <row r="276" spans="3:11">
      <c r="C276" s="407"/>
      <c r="D276" s="407"/>
      <c r="E276" s="407"/>
      <c r="F276" s="407"/>
      <c r="G276" s="407"/>
      <c r="H276" s="407"/>
      <c r="I276" s="407"/>
      <c r="J276" s="407"/>
      <c r="K276" s="407"/>
    </row>
    <row r="277" spans="3:11">
      <c r="C277" s="407"/>
      <c r="D277" s="407"/>
      <c r="E277" s="407"/>
      <c r="F277" s="407"/>
      <c r="G277" s="407"/>
      <c r="H277" s="407"/>
      <c r="I277" s="407"/>
      <c r="J277" s="407"/>
      <c r="K277" s="407"/>
    </row>
    <row r="278" spans="3:11">
      <c r="C278" s="407"/>
      <c r="D278" s="407"/>
      <c r="E278" s="407"/>
      <c r="F278" s="407"/>
      <c r="G278" s="407"/>
      <c r="H278" s="407"/>
      <c r="I278" s="407"/>
      <c r="J278" s="407"/>
      <c r="K278" s="407"/>
    </row>
    <row r="279" spans="3:11">
      <c r="C279" s="407"/>
      <c r="D279" s="407"/>
      <c r="E279" s="407"/>
      <c r="F279" s="407"/>
      <c r="G279" s="407"/>
      <c r="H279" s="407"/>
      <c r="I279" s="407"/>
      <c r="J279" s="407"/>
      <c r="K279" s="407"/>
    </row>
    <row r="280" spans="3:11">
      <c r="C280" s="407"/>
      <c r="D280" s="407"/>
      <c r="E280" s="407"/>
      <c r="F280" s="407"/>
      <c r="G280" s="407"/>
      <c r="H280" s="407"/>
      <c r="I280" s="407"/>
      <c r="J280" s="407"/>
      <c r="K280" s="407"/>
    </row>
    <row r="281" spans="3:11">
      <c r="C281" s="407"/>
      <c r="D281" s="407"/>
      <c r="E281" s="407"/>
      <c r="F281" s="407"/>
      <c r="G281" s="407"/>
      <c r="H281" s="407"/>
      <c r="I281" s="407"/>
      <c r="J281" s="407"/>
      <c r="K281" s="407"/>
    </row>
    <row r="282" spans="3:11">
      <c r="C282" s="407"/>
      <c r="D282" s="407"/>
      <c r="E282" s="407"/>
      <c r="F282" s="407"/>
      <c r="G282" s="407"/>
      <c r="H282" s="407"/>
      <c r="I282" s="407"/>
      <c r="J282" s="407"/>
      <c r="K282" s="407"/>
    </row>
    <row r="283" spans="3:11">
      <c r="C283" s="407"/>
      <c r="D283" s="407"/>
      <c r="E283" s="407"/>
      <c r="F283" s="407"/>
      <c r="G283" s="407"/>
      <c r="H283" s="407"/>
      <c r="I283" s="407"/>
      <c r="J283" s="407"/>
      <c r="K283" s="407"/>
    </row>
    <row r="284" spans="3:11">
      <c r="C284" s="407"/>
      <c r="D284" s="407"/>
      <c r="E284" s="407"/>
      <c r="F284" s="407"/>
      <c r="G284" s="407"/>
      <c r="H284" s="407"/>
      <c r="I284" s="407"/>
      <c r="J284" s="407"/>
      <c r="K284" s="407"/>
    </row>
    <row r="285" spans="3:11">
      <c r="C285" s="407"/>
      <c r="D285" s="407"/>
      <c r="E285" s="407"/>
      <c r="F285" s="407"/>
      <c r="G285" s="407"/>
      <c r="H285" s="407"/>
      <c r="I285" s="407"/>
      <c r="J285" s="407"/>
      <c r="K285" s="407"/>
    </row>
    <row r="286" spans="3:11">
      <c r="C286" s="407"/>
      <c r="D286" s="407"/>
      <c r="E286" s="407"/>
      <c r="F286" s="407"/>
      <c r="G286" s="407"/>
      <c r="H286" s="407"/>
      <c r="I286" s="407"/>
      <c r="J286" s="407"/>
      <c r="K286" s="407"/>
    </row>
    <row r="287" spans="3:11">
      <c r="C287" s="407"/>
      <c r="D287" s="407"/>
      <c r="E287" s="407"/>
      <c r="F287" s="407"/>
      <c r="G287" s="407"/>
      <c r="H287" s="407"/>
      <c r="I287" s="407"/>
      <c r="J287" s="407"/>
      <c r="K287" s="407"/>
    </row>
    <row r="288" spans="3:11">
      <c r="C288" s="407"/>
      <c r="D288" s="407"/>
      <c r="E288" s="407"/>
      <c r="F288" s="407"/>
      <c r="G288" s="407"/>
      <c r="H288" s="407"/>
      <c r="I288" s="407"/>
      <c r="J288" s="407"/>
      <c r="K288" s="407"/>
    </row>
    <row r="289" spans="3:11">
      <c r="C289" s="407"/>
      <c r="D289" s="407"/>
      <c r="E289" s="407"/>
      <c r="F289" s="407"/>
      <c r="G289" s="407"/>
      <c r="H289" s="407"/>
      <c r="I289" s="407"/>
      <c r="J289" s="407"/>
      <c r="K289" s="407"/>
    </row>
    <row r="290" spans="3:11">
      <c r="C290" s="407"/>
      <c r="D290" s="407"/>
      <c r="E290" s="407"/>
      <c r="F290" s="407"/>
      <c r="G290" s="407"/>
      <c r="H290" s="407"/>
      <c r="I290" s="407"/>
      <c r="J290" s="407"/>
      <c r="K290" s="407"/>
    </row>
    <row r="291" spans="3:11">
      <c r="C291" s="407"/>
      <c r="D291" s="407"/>
      <c r="E291" s="407"/>
      <c r="F291" s="407"/>
      <c r="G291" s="407"/>
      <c r="H291" s="407"/>
      <c r="I291" s="407"/>
      <c r="J291" s="407"/>
      <c r="K291" s="407"/>
    </row>
    <row r="292" spans="3:11">
      <c r="C292" s="407"/>
      <c r="D292" s="407"/>
      <c r="E292" s="407"/>
      <c r="F292" s="407"/>
      <c r="G292" s="407"/>
      <c r="H292" s="407"/>
      <c r="I292" s="407"/>
      <c r="J292" s="407"/>
      <c r="K292" s="407"/>
    </row>
    <row r="293" spans="3:11">
      <c r="C293" s="407"/>
      <c r="D293" s="407"/>
      <c r="E293" s="407"/>
      <c r="F293" s="407"/>
      <c r="G293" s="407"/>
      <c r="H293" s="407"/>
      <c r="I293" s="407"/>
      <c r="J293" s="407"/>
      <c r="K293" s="407"/>
    </row>
    <row r="294" spans="3:11">
      <c r="C294" s="407"/>
      <c r="D294" s="407"/>
      <c r="E294" s="407"/>
      <c r="F294" s="407"/>
      <c r="G294" s="407"/>
      <c r="H294" s="407"/>
      <c r="I294" s="407"/>
      <c r="J294" s="407"/>
      <c r="K294" s="407"/>
    </row>
    <row r="295" spans="3:11">
      <c r="C295" s="407"/>
      <c r="D295" s="407"/>
      <c r="E295" s="407"/>
      <c r="F295" s="407"/>
      <c r="G295" s="407"/>
      <c r="H295" s="407"/>
      <c r="I295" s="407"/>
      <c r="J295" s="407"/>
      <c r="K295" s="407"/>
    </row>
    <row r="296" spans="3:11">
      <c r="C296" s="407"/>
      <c r="D296" s="407"/>
      <c r="E296" s="407"/>
      <c r="F296" s="407"/>
      <c r="G296" s="407"/>
      <c r="H296" s="407"/>
      <c r="I296" s="407"/>
      <c r="J296" s="407"/>
      <c r="K296" s="407"/>
    </row>
    <row r="297" spans="3:11">
      <c r="C297" s="407"/>
      <c r="D297" s="407"/>
      <c r="E297" s="407"/>
      <c r="F297" s="407"/>
      <c r="G297" s="407"/>
      <c r="H297" s="407"/>
      <c r="I297" s="407"/>
      <c r="J297" s="407"/>
      <c r="K297" s="407"/>
    </row>
    <row r="298" spans="3:11">
      <c r="C298" s="407"/>
      <c r="D298" s="407"/>
      <c r="E298" s="407"/>
      <c r="F298" s="407"/>
      <c r="G298" s="407"/>
      <c r="H298" s="407"/>
      <c r="I298" s="407"/>
      <c r="J298" s="407"/>
      <c r="K298" s="407"/>
    </row>
    <row r="299" spans="3:11">
      <c r="C299" s="407"/>
      <c r="D299" s="407"/>
      <c r="E299" s="407"/>
      <c r="F299" s="407"/>
      <c r="G299" s="407"/>
      <c r="H299" s="407"/>
      <c r="I299" s="407"/>
      <c r="J299" s="407"/>
      <c r="K299" s="407"/>
    </row>
    <row r="300" spans="3:11">
      <c r="C300" s="407"/>
      <c r="D300" s="407"/>
      <c r="E300" s="407"/>
      <c r="F300" s="407"/>
      <c r="G300" s="407"/>
      <c r="H300" s="407"/>
      <c r="I300" s="407"/>
      <c r="J300" s="407"/>
      <c r="K300" s="407"/>
    </row>
    <row r="301" spans="3:11">
      <c r="C301" s="407"/>
      <c r="D301" s="407"/>
      <c r="E301" s="407"/>
      <c r="F301" s="407"/>
      <c r="G301" s="407"/>
      <c r="H301" s="407"/>
      <c r="I301" s="407"/>
      <c r="J301" s="407"/>
      <c r="K301" s="407"/>
    </row>
    <row r="302" spans="3:11">
      <c r="C302" s="407"/>
      <c r="D302" s="407"/>
      <c r="E302" s="407"/>
      <c r="F302" s="407"/>
      <c r="G302" s="407"/>
      <c r="H302" s="407"/>
      <c r="I302" s="407"/>
      <c r="J302" s="407"/>
      <c r="K302" s="407"/>
    </row>
    <row r="303" spans="3:11">
      <c r="C303" s="407"/>
      <c r="D303" s="407"/>
      <c r="E303" s="407"/>
      <c r="F303" s="407"/>
      <c r="G303" s="407"/>
      <c r="H303" s="407"/>
      <c r="I303" s="407"/>
      <c r="J303" s="407"/>
      <c r="K303" s="407"/>
    </row>
    <row r="304" spans="3:11">
      <c r="C304" s="407"/>
      <c r="D304" s="407"/>
      <c r="E304" s="407"/>
      <c r="F304" s="407"/>
      <c r="G304" s="407"/>
      <c r="H304" s="407"/>
      <c r="I304" s="407"/>
      <c r="J304" s="407"/>
      <c r="K304" s="407"/>
    </row>
    <row r="305" spans="3:11">
      <c r="C305" s="407"/>
      <c r="D305" s="407"/>
      <c r="E305" s="407"/>
      <c r="F305" s="407"/>
      <c r="G305" s="407"/>
      <c r="H305" s="407"/>
      <c r="I305" s="407"/>
      <c r="J305" s="407"/>
      <c r="K305" s="407"/>
    </row>
    <row r="306" spans="3:11">
      <c r="C306" s="407"/>
      <c r="D306" s="407"/>
      <c r="E306" s="407"/>
      <c r="F306" s="407"/>
      <c r="G306" s="407"/>
      <c r="H306" s="407"/>
      <c r="I306" s="407"/>
      <c r="J306" s="407"/>
      <c r="K306" s="407"/>
    </row>
    <row r="307" spans="3:11">
      <c r="C307" s="407"/>
      <c r="D307" s="407"/>
      <c r="E307" s="407"/>
      <c r="F307" s="407"/>
      <c r="G307" s="407"/>
      <c r="H307" s="407"/>
      <c r="I307" s="407"/>
      <c r="J307" s="407"/>
      <c r="K307" s="407"/>
    </row>
    <row r="308" spans="3:11">
      <c r="C308" s="407"/>
      <c r="D308" s="407"/>
      <c r="E308" s="407"/>
      <c r="F308" s="407"/>
      <c r="G308" s="407"/>
      <c r="H308" s="407"/>
      <c r="I308" s="407"/>
      <c r="J308" s="407"/>
      <c r="K308" s="407"/>
    </row>
    <row r="309" spans="3:11">
      <c r="C309" s="407"/>
      <c r="D309" s="407"/>
      <c r="E309" s="407"/>
      <c r="F309" s="407"/>
      <c r="G309" s="407"/>
      <c r="H309" s="407"/>
      <c r="I309" s="407"/>
      <c r="J309" s="407"/>
      <c r="K309" s="407"/>
    </row>
    <row r="310" spans="3:11">
      <c r="C310" s="407"/>
      <c r="D310" s="407"/>
      <c r="E310" s="407"/>
      <c r="F310" s="407"/>
      <c r="G310" s="407"/>
      <c r="H310" s="407"/>
      <c r="I310" s="407"/>
      <c r="J310" s="407"/>
      <c r="K310" s="407"/>
    </row>
    <row r="311" spans="3:11">
      <c r="C311" s="407"/>
      <c r="D311" s="407"/>
      <c r="E311" s="407"/>
      <c r="F311" s="407"/>
      <c r="G311" s="407"/>
      <c r="H311" s="407"/>
      <c r="I311" s="407"/>
      <c r="J311" s="407"/>
      <c r="K311" s="407"/>
    </row>
    <row r="312" spans="3:11">
      <c r="C312" s="407"/>
      <c r="D312" s="407"/>
      <c r="E312" s="407"/>
      <c r="F312" s="407"/>
      <c r="G312" s="407"/>
      <c r="H312" s="407"/>
      <c r="I312" s="407"/>
      <c r="J312" s="407"/>
      <c r="K312" s="407"/>
    </row>
    <row r="313" spans="3:11">
      <c r="C313" s="407"/>
      <c r="D313" s="407"/>
      <c r="E313" s="407"/>
      <c r="F313" s="407"/>
      <c r="G313" s="407"/>
      <c r="H313" s="407"/>
      <c r="I313" s="407"/>
      <c r="J313" s="407"/>
      <c r="K313" s="407"/>
    </row>
    <row r="314" spans="3:11">
      <c r="C314" s="407"/>
      <c r="D314" s="407"/>
      <c r="E314" s="407"/>
      <c r="F314" s="407"/>
      <c r="G314" s="407"/>
      <c r="H314" s="407"/>
      <c r="I314" s="407"/>
      <c r="J314" s="407"/>
      <c r="K314" s="407"/>
    </row>
    <row r="315" spans="3:11">
      <c r="C315" s="407"/>
      <c r="D315" s="407"/>
      <c r="E315" s="407"/>
      <c r="F315" s="407"/>
      <c r="G315" s="407"/>
      <c r="H315" s="407"/>
      <c r="I315" s="407"/>
      <c r="J315" s="407"/>
      <c r="K315" s="407"/>
    </row>
    <row r="316" spans="3:11">
      <c r="C316" s="407"/>
      <c r="D316" s="407"/>
      <c r="E316" s="407"/>
      <c r="F316" s="407"/>
      <c r="G316" s="407"/>
      <c r="H316" s="407"/>
      <c r="I316" s="407"/>
      <c r="J316" s="407"/>
      <c r="K316" s="407"/>
    </row>
    <row r="317" spans="3:11">
      <c r="C317" s="407"/>
      <c r="D317" s="407"/>
      <c r="E317" s="407"/>
      <c r="F317" s="407"/>
      <c r="G317" s="407"/>
      <c r="H317" s="407"/>
      <c r="I317" s="407"/>
      <c r="J317" s="407"/>
      <c r="K317" s="407"/>
    </row>
    <row r="318" spans="3:11">
      <c r="C318" s="407"/>
      <c r="D318" s="407"/>
      <c r="E318" s="407"/>
      <c r="F318" s="407"/>
      <c r="G318" s="407"/>
      <c r="H318" s="407"/>
      <c r="I318" s="407"/>
      <c r="J318" s="407"/>
      <c r="K318" s="407"/>
    </row>
    <row r="319" spans="3:11">
      <c r="C319" s="407"/>
      <c r="D319" s="407"/>
      <c r="E319" s="407"/>
      <c r="F319" s="407"/>
      <c r="G319" s="407"/>
      <c r="H319" s="407"/>
      <c r="I319" s="407"/>
      <c r="J319" s="407"/>
      <c r="K319" s="407"/>
    </row>
    <row r="320" spans="3:11">
      <c r="C320" s="407"/>
      <c r="D320" s="407"/>
      <c r="E320" s="407"/>
      <c r="F320" s="407"/>
      <c r="G320" s="407"/>
      <c r="H320" s="407"/>
      <c r="I320" s="407"/>
      <c r="J320" s="407"/>
      <c r="K320" s="407"/>
    </row>
    <row r="321" spans="3:11">
      <c r="C321" s="407"/>
      <c r="D321" s="407"/>
      <c r="E321" s="407"/>
      <c r="F321" s="407"/>
      <c r="G321" s="407"/>
      <c r="H321" s="407"/>
      <c r="I321" s="407"/>
      <c r="J321" s="407"/>
      <c r="K321" s="407"/>
    </row>
    <row r="322" spans="3:11">
      <c r="C322" s="407"/>
      <c r="D322" s="407"/>
      <c r="E322" s="407"/>
      <c r="F322" s="407"/>
      <c r="G322" s="407"/>
      <c r="H322" s="407"/>
      <c r="I322" s="407"/>
      <c r="J322" s="407"/>
      <c r="K322" s="407"/>
    </row>
    <row r="323" spans="3:11">
      <c r="C323" s="407"/>
      <c r="D323" s="407"/>
      <c r="E323" s="407"/>
      <c r="F323" s="407"/>
      <c r="G323" s="407"/>
      <c r="H323" s="407"/>
      <c r="I323" s="407"/>
      <c r="J323" s="407"/>
      <c r="K323" s="407"/>
    </row>
    <row r="324" spans="3:11">
      <c r="C324" s="407"/>
      <c r="D324" s="407"/>
      <c r="E324" s="407"/>
      <c r="F324" s="407"/>
      <c r="G324" s="407"/>
      <c r="H324" s="407"/>
      <c r="I324" s="407"/>
      <c r="J324" s="407"/>
      <c r="K324" s="407"/>
    </row>
    <row r="325" spans="3:11">
      <c r="C325" s="407"/>
      <c r="D325" s="407"/>
      <c r="E325" s="407"/>
      <c r="F325" s="407"/>
      <c r="G325" s="407"/>
      <c r="H325" s="407"/>
      <c r="I325" s="407"/>
      <c r="J325" s="407"/>
      <c r="K325" s="407"/>
    </row>
    <row r="326" spans="3:11">
      <c r="C326" s="407"/>
      <c r="D326" s="407"/>
      <c r="E326" s="407"/>
      <c r="F326" s="407"/>
      <c r="G326" s="407"/>
      <c r="H326" s="407"/>
      <c r="I326" s="407"/>
      <c r="J326" s="407"/>
      <c r="K326" s="407"/>
    </row>
    <row r="327" spans="3:11">
      <c r="C327" s="407"/>
      <c r="D327" s="407"/>
      <c r="E327" s="407"/>
      <c r="F327" s="407"/>
      <c r="G327" s="407"/>
      <c r="H327" s="407"/>
      <c r="I327" s="407"/>
      <c r="J327" s="407"/>
      <c r="K327" s="407"/>
    </row>
    <row r="328" spans="3:11">
      <c r="C328" s="407"/>
      <c r="D328" s="407"/>
      <c r="E328" s="407"/>
      <c r="F328" s="407"/>
      <c r="G328" s="407"/>
      <c r="H328" s="407"/>
      <c r="I328" s="407"/>
      <c r="J328" s="407"/>
      <c r="K328" s="407"/>
    </row>
    <row r="329" spans="3:11">
      <c r="C329" s="407"/>
      <c r="D329" s="407"/>
      <c r="E329" s="407"/>
      <c r="F329" s="407"/>
      <c r="G329" s="407"/>
      <c r="H329" s="407"/>
      <c r="I329" s="407"/>
      <c r="J329" s="407"/>
      <c r="K329" s="407"/>
    </row>
    <row r="330" spans="3:11">
      <c r="C330" s="407"/>
      <c r="D330" s="407"/>
      <c r="E330" s="407"/>
      <c r="F330" s="407"/>
      <c r="G330" s="407"/>
      <c r="H330" s="407"/>
      <c r="I330" s="407"/>
      <c r="J330" s="407"/>
      <c r="K330" s="407"/>
    </row>
    <row r="331" spans="3:11">
      <c r="C331" s="407"/>
      <c r="D331" s="407"/>
      <c r="E331" s="407"/>
      <c r="F331" s="407"/>
      <c r="G331" s="407"/>
      <c r="H331" s="407"/>
      <c r="I331" s="407"/>
      <c r="J331" s="407"/>
      <c r="K331" s="407"/>
    </row>
    <row r="332" spans="3:11">
      <c r="C332" s="407"/>
      <c r="D332" s="407"/>
      <c r="E332" s="407"/>
      <c r="F332" s="407"/>
      <c r="G332" s="407"/>
      <c r="H332" s="407"/>
      <c r="I332" s="407"/>
      <c r="J332" s="407"/>
      <c r="K332" s="407"/>
    </row>
    <row r="333" spans="3:11">
      <c r="C333" s="407"/>
      <c r="D333" s="407"/>
      <c r="E333" s="407"/>
      <c r="F333" s="407"/>
      <c r="G333" s="407"/>
      <c r="H333" s="407"/>
      <c r="I333" s="407"/>
      <c r="J333" s="407"/>
      <c r="K333" s="407"/>
    </row>
    <row r="334" spans="3:11">
      <c r="C334" s="407"/>
      <c r="D334" s="407"/>
      <c r="E334" s="407"/>
      <c r="F334" s="407"/>
      <c r="G334" s="407"/>
      <c r="H334" s="407"/>
      <c r="I334" s="407"/>
      <c r="J334" s="407"/>
      <c r="K334" s="407"/>
    </row>
    <row r="335" spans="3:11">
      <c r="C335" s="407"/>
      <c r="D335" s="407"/>
      <c r="E335" s="407"/>
      <c r="F335" s="407"/>
      <c r="G335" s="407"/>
      <c r="H335" s="407"/>
      <c r="I335" s="407"/>
      <c r="J335" s="407"/>
      <c r="K335" s="407"/>
    </row>
    <row r="336" spans="3:11">
      <c r="C336" s="407"/>
      <c r="D336" s="407"/>
      <c r="E336" s="407"/>
      <c r="F336" s="407"/>
      <c r="G336" s="407"/>
      <c r="H336" s="407"/>
      <c r="I336" s="407"/>
      <c r="J336" s="407"/>
      <c r="K336" s="407"/>
    </row>
    <row r="337" spans="3:11">
      <c r="C337" s="407"/>
      <c r="D337" s="407"/>
      <c r="E337" s="407"/>
      <c r="F337" s="407"/>
      <c r="G337" s="407"/>
      <c r="H337" s="407"/>
      <c r="I337" s="407"/>
      <c r="J337" s="407"/>
      <c r="K337" s="407"/>
    </row>
    <row r="338" spans="3:11">
      <c r="C338" s="407"/>
      <c r="D338" s="407"/>
      <c r="E338" s="407"/>
      <c r="F338" s="407"/>
      <c r="G338" s="407"/>
      <c r="H338" s="407"/>
      <c r="I338" s="407"/>
      <c r="J338" s="407"/>
      <c r="K338" s="407"/>
    </row>
    <row r="339" spans="3:11">
      <c r="C339" s="407"/>
      <c r="D339" s="407"/>
      <c r="E339" s="407"/>
      <c r="F339" s="407"/>
      <c r="G339" s="407"/>
      <c r="H339" s="407"/>
      <c r="I339" s="407"/>
      <c r="J339" s="407"/>
      <c r="K339" s="407"/>
    </row>
    <row r="340" spans="3:11">
      <c r="C340" s="407"/>
      <c r="D340" s="407"/>
      <c r="E340" s="407"/>
      <c r="F340" s="407"/>
      <c r="G340" s="407"/>
      <c r="H340" s="407"/>
      <c r="I340" s="407"/>
      <c r="J340" s="407"/>
      <c r="K340" s="407"/>
    </row>
    <row r="341" spans="3:11">
      <c r="C341" s="407"/>
      <c r="D341" s="407"/>
      <c r="E341" s="407"/>
      <c r="F341" s="407"/>
      <c r="G341" s="407"/>
      <c r="H341" s="407"/>
      <c r="I341" s="407"/>
      <c r="J341" s="407"/>
      <c r="K341" s="407"/>
    </row>
    <row r="342" spans="3:11">
      <c r="C342" s="407"/>
      <c r="D342" s="407"/>
      <c r="E342" s="407"/>
      <c r="F342" s="407"/>
      <c r="G342" s="407"/>
      <c r="H342" s="407"/>
      <c r="I342" s="407"/>
      <c r="J342" s="407"/>
      <c r="K342" s="407"/>
    </row>
    <row r="343" spans="3:11">
      <c r="C343" s="407"/>
      <c r="D343" s="407"/>
      <c r="E343" s="407"/>
      <c r="F343" s="407"/>
      <c r="G343" s="407"/>
      <c r="H343" s="407"/>
      <c r="I343" s="407"/>
      <c r="J343" s="407"/>
      <c r="K343" s="407"/>
    </row>
    <row r="344" spans="3:11">
      <c r="C344" s="407"/>
      <c r="D344" s="407"/>
      <c r="E344" s="407"/>
      <c r="F344" s="407"/>
      <c r="G344" s="407"/>
      <c r="H344" s="407"/>
      <c r="I344" s="407"/>
      <c r="J344" s="407"/>
      <c r="K344" s="407"/>
    </row>
    <row r="345" spans="3:11">
      <c r="C345" s="407"/>
      <c r="D345" s="407"/>
      <c r="E345" s="407"/>
      <c r="F345" s="407"/>
      <c r="G345" s="407"/>
      <c r="H345" s="407"/>
      <c r="I345" s="407"/>
      <c r="J345" s="407"/>
      <c r="K345" s="407"/>
    </row>
    <row r="346" spans="3:11">
      <c r="C346" s="407"/>
      <c r="D346" s="407"/>
      <c r="E346" s="407"/>
      <c r="F346" s="407"/>
      <c r="G346" s="407"/>
      <c r="H346" s="407"/>
      <c r="I346" s="407"/>
      <c r="J346" s="407"/>
      <c r="K346" s="407"/>
    </row>
    <row r="347" spans="3:11">
      <c r="C347" s="407"/>
      <c r="D347" s="407"/>
      <c r="E347" s="407"/>
      <c r="F347" s="407"/>
      <c r="G347" s="407"/>
      <c r="H347" s="407"/>
      <c r="I347" s="407"/>
      <c r="J347" s="407"/>
      <c r="K347" s="407"/>
    </row>
    <row r="348" spans="3:11">
      <c r="C348" s="407"/>
      <c r="D348" s="407"/>
      <c r="E348" s="407"/>
      <c r="F348" s="407"/>
      <c r="G348" s="407"/>
      <c r="H348" s="407"/>
      <c r="I348" s="407"/>
      <c r="J348" s="407"/>
      <c r="K348" s="407"/>
    </row>
    <row r="349" spans="3:11">
      <c r="C349" s="407"/>
      <c r="D349" s="407"/>
      <c r="E349" s="407"/>
      <c r="F349" s="407"/>
      <c r="G349" s="407"/>
      <c r="H349" s="407"/>
      <c r="I349" s="407"/>
      <c r="J349" s="407"/>
      <c r="K349" s="407"/>
    </row>
    <row r="350" spans="3:11">
      <c r="C350" s="407"/>
      <c r="D350" s="407"/>
      <c r="E350" s="407"/>
      <c r="F350" s="407"/>
      <c r="G350" s="407"/>
      <c r="H350" s="407"/>
      <c r="I350" s="407"/>
      <c r="J350" s="407"/>
      <c r="K350" s="407"/>
    </row>
    <row r="351" spans="3:11">
      <c r="C351" s="407"/>
      <c r="D351" s="407"/>
      <c r="E351" s="407"/>
      <c r="F351" s="407"/>
      <c r="G351" s="407"/>
      <c r="H351" s="407"/>
      <c r="I351" s="407"/>
      <c r="J351" s="407"/>
      <c r="K351" s="407"/>
    </row>
    <row r="352" spans="3:11">
      <c r="C352" s="407"/>
      <c r="D352" s="407"/>
      <c r="E352" s="407"/>
      <c r="F352" s="407"/>
      <c r="G352" s="407"/>
      <c r="H352" s="407"/>
      <c r="I352" s="407"/>
      <c r="J352" s="407"/>
      <c r="K352" s="407"/>
    </row>
    <row r="353" spans="3:11">
      <c r="C353" s="407"/>
      <c r="D353" s="407"/>
      <c r="E353" s="407"/>
      <c r="F353" s="407"/>
      <c r="G353" s="407"/>
      <c r="H353" s="407"/>
      <c r="I353" s="407"/>
      <c r="J353" s="407"/>
      <c r="K353" s="407"/>
    </row>
    <row r="354" spans="3:11">
      <c r="C354" s="407"/>
      <c r="D354" s="407"/>
      <c r="E354" s="407"/>
      <c r="F354" s="407"/>
      <c r="G354" s="407"/>
      <c r="H354" s="407"/>
      <c r="I354" s="407"/>
      <c r="J354" s="407"/>
      <c r="K354" s="407"/>
    </row>
    <row r="355" spans="3:11">
      <c r="C355" s="407"/>
      <c r="D355" s="407"/>
      <c r="E355" s="407"/>
      <c r="F355" s="407"/>
      <c r="G355" s="407"/>
      <c r="H355" s="407"/>
      <c r="I355" s="407"/>
      <c r="J355" s="407"/>
      <c r="K355" s="407"/>
    </row>
    <row r="356" spans="3:11">
      <c r="C356" s="407"/>
      <c r="D356" s="407"/>
      <c r="E356" s="407"/>
      <c r="F356" s="407"/>
      <c r="G356" s="407"/>
      <c r="H356" s="407"/>
      <c r="I356" s="407"/>
      <c r="J356" s="407"/>
      <c r="K356" s="407"/>
    </row>
    <row r="357" spans="3:11">
      <c r="C357" s="407"/>
      <c r="D357" s="407"/>
      <c r="E357" s="407"/>
      <c r="F357" s="407"/>
      <c r="G357" s="407"/>
      <c r="H357" s="407"/>
      <c r="I357" s="407"/>
      <c r="J357" s="407"/>
      <c r="K357" s="407"/>
    </row>
    <row r="358" spans="3:11">
      <c r="C358" s="407"/>
      <c r="D358" s="407"/>
      <c r="E358" s="407"/>
      <c r="F358" s="407"/>
      <c r="G358" s="407"/>
      <c r="H358" s="407"/>
      <c r="I358" s="407"/>
      <c r="J358" s="407"/>
      <c r="K358" s="407"/>
    </row>
    <row r="359" spans="3:11">
      <c r="C359" s="407"/>
      <c r="D359" s="407"/>
      <c r="E359" s="407"/>
      <c r="F359" s="407"/>
      <c r="G359" s="407"/>
      <c r="H359" s="407"/>
      <c r="I359" s="407"/>
      <c r="J359" s="407"/>
      <c r="K359" s="407"/>
    </row>
    <row r="360" spans="3:11">
      <c r="C360" s="407"/>
      <c r="D360" s="407"/>
      <c r="E360" s="407"/>
      <c r="F360" s="407"/>
      <c r="G360" s="407"/>
      <c r="H360" s="407"/>
      <c r="I360" s="407"/>
      <c r="J360" s="407"/>
      <c r="K360" s="407"/>
    </row>
    <row r="361" spans="3:11">
      <c r="C361" s="407"/>
      <c r="D361" s="407"/>
      <c r="E361" s="407"/>
      <c r="F361" s="407"/>
      <c r="G361" s="407"/>
      <c r="H361" s="407"/>
      <c r="I361" s="407"/>
      <c r="J361" s="407"/>
      <c r="K361" s="407"/>
    </row>
    <row r="362" spans="3:11">
      <c r="C362" s="407"/>
      <c r="D362" s="407"/>
      <c r="E362" s="407"/>
      <c r="F362" s="407"/>
      <c r="G362" s="407"/>
      <c r="H362" s="407"/>
      <c r="I362" s="407"/>
      <c r="J362" s="407"/>
      <c r="K362" s="407"/>
    </row>
    <row r="363" spans="3:11">
      <c r="C363" s="407"/>
      <c r="D363" s="407"/>
      <c r="E363" s="407"/>
      <c r="F363" s="407"/>
      <c r="G363" s="407"/>
      <c r="H363" s="407"/>
      <c r="I363" s="407"/>
      <c r="J363" s="407"/>
      <c r="K363" s="407"/>
    </row>
    <row r="364" spans="3:11">
      <c r="C364" s="407"/>
      <c r="D364" s="407"/>
      <c r="E364" s="407"/>
      <c r="F364" s="407"/>
      <c r="G364" s="407"/>
      <c r="H364" s="407"/>
      <c r="I364" s="407"/>
      <c r="J364" s="407"/>
      <c r="K364" s="407"/>
    </row>
    <row r="365" spans="3:11">
      <c r="C365" s="407"/>
      <c r="D365" s="407"/>
      <c r="E365" s="407"/>
      <c r="F365" s="407"/>
      <c r="G365" s="407"/>
      <c r="H365" s="407"/>
      <c r="I365" s="407"/>
      <c r="J365" s="407"/>
      <c r="K365" s="407"/>
    </row>
    <row r="366" spans="3:11">
      <c r="C366" s="407"/>
      <c r="D366" s="407"/>
      <c r="E366" s="407"/>
      <c r="F366" s="407"/>
      <c r="G366" s="407"/>
      <c r="H366" s="407"/>
      <c r="I366" s="407"/>
      <c r="J366" s="407"/>
      <c r="K366" s="407"/>
    </row>
    <row r="367" spans="3:11">
      <c r="C367" s="407"/>
      <c r="D367" s="407"/>
      <c r="E367" s="407"/>
      <c r="F367" s="407"/>
      <c r="G367" s="407"/>
      <c r="H367" s="407"/>
      <c r="I367" s="407"/>
      <c r="J367" s="407"/>
      <c r="K367" s="407"/>
    </row>
    <row r="368" spans="3:11">
      <c r="C368" s="407"/>
      <c r="D368" s="407"/>
      <c r="E368" s="407"/>
      <c r="F368" s="407"/>
      <c r="G368" s="407"/>
      <c r="H368" s="407"/>
      <c r="I368" s="407"/>
      <c r="J368" s="407"/>
      <c r="K368" s="407"/>
    </row>
    <row r="369" spans="3:11">
      <c r="C369" s="407"/>
      <c r="D369" s="407"/>
      <c r="E369" s="407"/>
      <c r="F369" s="407"/>
      <c r="G369" s="407"/>
      <c r="H369" s="407"/>
      <c r="I369" s="407"/>
      <c r="J369" s="407"/>
      <c r="K369" s="407"/>
    </row>
    <row r="370" spans="3:11">
      <c r="C370" s="407"/>
      <c r="D370" s="407"/>
      <c r="E370" s="407"/>
      <c r="F370" s="407"/>
      <c r="G370" s="407"/>
      <c r="H370" s="407"/>
      <c r="I370" s="407"/>
      <c r="J370" s="407"/>
      <c r="K370" s="407"/>
    </row>
    <row r="371" spans="3:11">
      <c r="C371" s="407"/>
      <c r="D371" s="407"/>
      <c r="E371" s="407"/>
      <c r="F371" s="407"/>
      <c r="G371" s="407"/>
      <c r="H371" s="407"/>
      <c r="I371" s="407"/>
      <c r="J371" s="407"/>
      <c r="K371" s="407"/>
    </row>
    <row r="372" spans="3:11">
      <c r="C372" s="407"/>
      <c r="D372" s="407"/>
      <c r="E372" s="407"/>
      <c r="F372" s="407"/>
      <c r="G372" s="407"/>
      <c r="H372" s="407"/>
      <c r="I372" s="407"/>
      <c r="J372" s="407"/>
      <c r="K372" s="407"/>
    </row>
    <row r="373" spans="3:11">
      <c r="C373" s="407"/>
      <c r="D373" s="407"/>
      <c r="E373" s="407"/>
      <c r="F373" s="407"/>
      <c r="G373" s="407"/>
      <c r="H373" s="407"/>
      <c r="I373" s="407"/>
      <c r="J373" s="407"/>
      <c r="K373" s="407"/>
    </row>
    <row r="374" spans="3:11">
      <c r="C374" s="407"/>
      <c r="D374" s="407"/>
      <c r="E374" s="407"/>
      <c r="F374" s="407"/>
      <c r="G374" s="407"/>
      <c r="H374" s="407"/>
      <c r="I374" s="407"/>
      <c r="J374" s="407"/>
      <c r="K374" s="407"/>
    </row>
    <row r="375" spans="3:11">
      <c r="C375" s="407"/>
      <c r="D375" s="407"/>
      <c r="E375" s="407"/>
      <c r="F375" s="407"/>
      <c r="G375" s="407"/>
      <c r="H375" s="407"/>
      <c r="I375" s="407"/>
      <c r="J375" s="407"/>
      <c r="K375" s="407"/>
    </row>
    <row r="376" spans="3:11">
      <c r="C376" s="407"/>
      <c r="D376" s="407"/>
      <c r="E376" s="407"/>
      <c r="F376" s="407"/>
      <c r="G376" s="407"/>
      <c r="H376" s="407"/>
      <c r="I376" s="407"/>
      <c r="J376" s="407"/>
      <c r="K376" s="407"/>
    </row>
    <row r="377" spans="3:11">
      <c r="C377" s="407"/>
      <c r="D377" s="407"/>
      <c r="E377" s="407"/>
      <c r="F377" s="407"/>
      <c r="G377" s="407"/>
      <c r="H377" s="407"/>
      <c r="I377" s="407"/>
      <c r="J377" s="407"/>
      <c r="K377" s="407"/>
    </row>
    <row r="378" spans="3:11">
      <c r="C378" s="407"/>
      <c r="D378" s="407"/>
      <c r="E378" s="407"/>
      <c r="F378" s="407"/>
      <c r="G378" s="407"/>
      <c r="H378" s="407"/>
      <c r="I378" s="407"/>
      <c r="J378" s="407"/>
      <c r="K378" s="407"/>
    </row>
    <row r="379" spans="3:11">
      <c r="C379" s="407"/>
      <c r="D379" s="407"/>
      <c r="E379" s="407"/>
      <c r="F379" s="407"/>
      <c r="G379" s="407"/>
      <c r="H379" s="407"/>
      <c r="I379" s="407"/>
      <c r="J379" s="407"/>
      <c r="K379" s="407"/>
    </row>
    <row r="380" spans="3:11">
      <c r="C380" s="407"/>
      <c r="D380" s="407"/>
      <c r="E380" s="407"/>
      <c r="F380" s="407"/>
      <c r="G380" s="407"/>
      <c r="H380" s="407"/>
      <c r="I380" s="407"/>
      <c r="J380" s="407"/>
      <c r="K380" s="407"/>
    </row>
    <row r="381" spans="3:11">
      <c r="C381" s="407"/>
      <c r="D381" s="407"/>
      <c r="E381" s="407"/>
      <c r="F381" s="407"/>
      <c r="G381" s="407"/>
      <c r="H381" s="407"/>
      <c r="I381" s="407"/>
      <c r="J381" s="407"/>
      <c r="K381" s="407"/>
    </row>
    <row r="382" spans="3:11">
      <c r="C382" s="407"/>
      <c r="D382" s="407"/>
      <c r="E382" s="407"/>
      <c r="F382" s="407"/>
      <c r="G382" s="407"/>
      <c r="H382" s="407"/>
      <c r="I382" s="407"/>
      <c r="J382" s="407"/>
      <c r="K382" s="407"/>
    </row>
    <row r="383" spans="3:11">
      <c r="C383" s="407"/>
      <c r="D383" s="407"/>
      <c r="E383" s="407"/>
      <c r="F383" s="407"/>
      <c r="G383" s="407"/>
      <c r="H383" s="407"/>
      <c r="I383" s="407"/>
      <c r="J383" s="407"/>
      <c r="K383" s="407"/>
    </row>
    <row r="384" spans="3:11">
      <c r="C384" s="407"/>
      <c r="D384" s="407"/>
      <c r="E384" s="407"/>
      <c r="F384" s="407"/>
      <c r="G384" s="407"/>
      <c r="H384" s="407"/>
      <c r="I384" s="407"/>
      <c r="J384" s="407"/>
      <c r="K384" s="407"/>
    </row>
    <row r="385" spans="3:11">
      <c r="C385" s="407"/>
      <c r="D385" s="407"/>
      <c r="E385" s="407"/>
      <c r="F385" s="407"/>
      <c r="G385" s="407"/>
      <c r="H385" s="407"/>
      <c r="I385" s="407"/>
      <c r="J385" s="407"/>
      <c r="K385" s="407"/>
    </row>
    <row r="386" spans="3:11">
      <c r="C386" s="407"/>
      <c r="D386" s="407"/>
      <c r="E386" s="407"/>
      <c r="F386" s="407"/>
      <c r="G386" s="407"/>
      <c r="H386" s="407"/>
      <c r="I386" s="407"/>
      <c r="J386" s="407"/>
      <c r="K386" s="407"/>
    </row>
    <row r="387" spans="3:11">
      <c r="C387" s="407"/>
      <c r="D387" s="407"/>
      <c r="E387" s="407"/>
      <c r="F387" s="407"/>
      <c r="G387" s="407"/>
      <c r="H387" s="407"/>
      <c r="I387" s="407"/>
      <c r="J387" s="407"/>
      <c r="K387" s="407"/>
    </row>
    <row r="388" spans="3:11">
      <c r="C388" s="407"/>
      <c r="D388" s="407"/>
      <c r="E388" s="407"/>
      <c r="F388" s="407"/>
      <c r="G388" s="407"/>
      <c r="H388" s="407"/>
      <c r="I388" s="407"/>
      <c r="J388" s="407"/>
      <c r="K388" s="407"/>
    </row>
    <row r="389" spans="3:11">
      <c r="C389" s="407"/>
      <c r="D389" s="407"/>
      <c r="E389" s="407"/>
      <c r="F389" s="407"/>
      <c r="G389" s="407"/>
      <c r="H389" s="407"/>
      <c r="I389" s="407"/>
      <c r="J389" s="407"/>
      <c r="K389" s="407"/>
    </row>
    <row r="390" spans="3:11">
      <c r="C390" s="407"/>
      <c r="D390" s="407"/>
      <c r="E390" s="407"/>
      <c r="F390" s="407"/>
      <c r="G390" s="407"/>
      <c r="H390" s="407"/>
      <c r="I390" s="407"/>
      <c r="J390" s="407"/>
      <c r="K390" s="407"/>
    </row>
    <row r="391" spans="3:11">
      <c r="C391" s="407"/>
      <c r="D391" s="407"/>
      <c r="E391" s="407"/>
      <c r="F391" s="407"/>
      <c r="G391" s="407"/>
      <c r="H391" s="407"/>
      <c r="I391" s="407"/>
      <c r="J391" s="407"/>
      <c r="K391" s="407"/>
    </row>
    <row r="392" spans="3:11">
      <c r="C392" s="407"/>
      <c r="D392" s="407"/>
      <c r="E392" s="407"/>
      <c r="F392" s="407"/>
      <c r="G392" s="407"/>
      <c r="H392" s="407"/>
      <c r="I392" s="407"/>
      <c r="J392" s="407"/>
      <c r="K392" s="407"/>
    </row>
    <row r="393" spans="3:11">
      <c r="C393" s="407"/>
      <c r="D393" s="407"/>
      <c r="E393" s="407"/>
      <c r="F393" s="407"/>
      <c r="G393" s="407"/>
      <c r="H393" s="407"/>
      <c r="I393" s="407"/>
      <c r="J393" s="407"/>
      <c r="K393" s="407"/>
    </row>
    <row r="394" spans="3:11">
      <c r="C394" s="407"/>
      <c r="D394" s="407"/>
      <c r="E394" s="407"/>
      <c r="F394" s="407"/>
      <c r="G394" s="407"/>
      <c r="H394" s="407"/>
      <c r="I394" s="407"/>
      <c r="J394" s="407"/>
      <c r="K394" s="407"/>
    </row>
    <row r="395" spans="3:11">
      <c r="C395" s="407"/>
      <c r="D395" s="407"/>
      <c r="E395" s="407"/>
      <c r="F395" s="407"/>
      <c r="G395" s="407"/>
      <c r="H395" s="407"/>
      <c r="I395" s="407"/>
      <c r="J395" s="407"/>
      <c r="K395" s="407"/>
    </row>
    <row r="396" spans="3:11">
      <c r="C396" s="407"/>
      <c r="D396" s="407"/>
      <c r="E396" s="407"/>
      <c r="F396" s="407"/>
      <c r="G396" s="407"/>
      <c r="H396" s="407"/>
      <c r="I396" s="407"/>
      <c r="J396" s="407"/>
      <c r="K396" s="407"/>
    </row>
    <row r="397" spans="3:11">
      <c r="C397" s="407"/>
      <c r="D397" s="407"/>
      <c r="E397" s="407"/>
      <c r="F397" s="407"/>
      <c r="G397" s="407"/>
      <c r="H397" s="407"/>
      <c r="I397" s="407"/>
      <c r="J397" s="407"/>
      <c r="K397" s="407"/>
    </row>
    <row r="398" spans="3:11">
      <c r="C398" s="407"/>
      <c r="D398" s="407"/>
      <c r="E398" s="407"/>
      <c r="F398" s="407"/>
      <c r="G398" s="407"/>
      <c r="H398" s="407"/>
      <c r="I398" s="407"/>
      <c r="J398" s="407"/>
      <c r="K398" s="407"/>
    </row>
    <row r="399" spans="3:11">
      <c r="C399" s="407"/>
      <c r="D399" s="407"/>
      <c r="E399" s="407"/>
      <c r="F399" s="407"/>
      <c r="G399" s="407"/>
      <c r="H399" s="407"/>
      <c r="I399" s="407"/>
      <c r="J399" s="407"/>
      <c r="K399" s="407"/>
    </row>
    <row r="400" spans="3:11">
      <c r="C400" s="407"/>
      <c r="D400" s="407"/>
      <c r="E400" s="407"/>
      <c r="F400" s="407"/>
      <c r="G400" s="407"/>
      <c r="H400" s="407"/>
      <c r="I400" s="407"/>
      <c r="J400" s="407"/>
      <c r="K400" s="407"/>
    </row>
    <row r="401" spans="3:11">
      <c r="C401" s="407"/>
      <c r="D401" s="407"/>
      <c r="E401" s="407"/>
      <c r="F401" s="407"/>
      <c r="G401" s="407"/>
      <c r="H401" s="407"/>
      <c r="I401" s="407"/>
      <c r="J401" s="407"/>
      <c r="K401" s="407"/>
    </row>
    <row r="402" spans="3:11">
      <c r="C402" s="407"/>
      <c r="D402" s="407"/>
      <c r="E402" s="407"/>
      <c r="F402" s="407"/>
      <c r="G402" s="407"/>
      <c r="H402" s="407"/>
      <c r="I402" s="407"/>
      <c r="J402" s="407"/>
      <c r="K402" s="407"/>
    </row>
    <row r="403" spans="3:11">
      <c r="C403" s="407"/>
      <c r="D403" s="407"/>
      <c r="E403" s="407"/>
      <c r="F403" s="407"/>
      <c r="G403" s="407"/>
      <c r="H403" s="407"/>
      <c r="I403" s="407"/>
      <c r="J403" s="407"/>
      <c r="K403" s="407"/>
    </row>
    <row r="404" spans="3:11">
      <c r="C404" s="407"/>
      <c r="D404" s="407"/>
      <c r="E404" s="407"/>
      <c r="F404" s="407"/>
      <c r="G404" s="407"/>
      <c r="H404" s="407"/>
      <c r="I404" s="407"/>
      <c r="J404" s="407"/>
      <c r="K404" s="407"/>
    </row>
    <row r="405" spans="3:11">
      <c r="C405" s="407"/>
      <c r="D405" s="407"/>
      <c r="E405" s="407"/>
      <c r="F405" s="407"/>
      <c r="G405" s="407"/>
      <c r="H405" s="407"/>
      <c r="I405" s="407"/>
      <c r="J405" s="407"/>
      <c r="K405" s="407"/>
    </row>
    <row r="406" spans="3:11">
      <c r="C406" s="407"/>
      <c r="D406" s="407"/>
      <c r="E406" s="407"/>
      <c r="F406" s="407"/>
      <c r="G406" s="407"/>
      <c r="H406" s="407"/>
      <c r="I406" s="407"/>
      <c r="J406" s="407"/>
      <c r="K406" s="407"/>
    </row>
    <row r="407" spans="3:11">
      <c r="C407" s="407"/>
      <c r="D407" s="407"/>
      <c r="E407" s="407"/>
      <c r="F407" s="407"/>
      <c r="G407" s="407"/>
      <c r="H407" s="407"/>
      <c r="I407" s="407"/>
      <c r="J407" s="407"/>
      <c r="K407" s="407"/>
    </row>
    <row r="408" spans="3:11">
      <c r="C408" s="407"/>
      <c r="D408" s="407"/>
      <c r="E408" s="407"/>
      <c r="F408" s="407"/>
      <c r="G408" s="407"/>
      <c r="H408" s="407"/>
      <c r="I408" s="407"/>
      <c r="J408" s="407"/>
      <c r="K408" s="407"/>
    </row>
    <row r="409" spans="3:11">
      <c r="C409" s="407"/>
      <c r="D409" s="407"/>
      <c r="E409" s="407"/>
      <c r="F409" s="407"/>
      <c r="G409" s="407"/>
      <c r="H409" s="407"/>
      <c r="I409" s="407"/>
      <c r="J409" s="407"/>
      <c r="K409" s="407"/>
    </row>
    <row r="410" spans="3:11">
      <c r="C410" s="407"/>
      <c r="D410" s="407"/>
      <c r="E410" s="407"/>
      <c r="F410" s="407"/>
      <c r="G410" s="407"/>
      <c r="H410" s="407"/>
      <c r="I410" s="407"/>
      <c r="J410" s="407"/>
      <c r="K410" s="407"/>
    </row>
    <row r="411" spans="3:11">
      <c r="C411" s="407"/>
      <c r="D411" s="407"/>
      <c r="E411" s="407"/>
      <c r="F411" s="407"/>
      <c r="G411" s="407"/>
      <c r="H411" s="407"/>
      <c r="I411" s="407"/>
      <c r="J411" s="407"/>
      <c r="K411" s="407"/>
    </row>
    <row r="412" spans="3:11">
      <c r="C412" s="407"/>
      <c r="D412" s="407"/>
      <c r="E412" s="407"/>
      <c r="F412" s="407"/>
      <c r="G412" s="407"/>
      <c r="H412" s="407"/>
      <c r="I412" s="407"/>
      <c r="J412" s="407"/>
      <c r="K412" s="407"/>
    </row>
    <row r="413" spans="3:11">
      <c r="C413" s="407"/>
      <c r="D413" s="407"/>
      <c r="E413" s="407"/>
      <c r="F413" s="407"/>
      <c r="G413" s="407"/>
      <c r="H413" s="407"/>
      <c r="I413" s="407"/>
      <c r="J413" s="407"/>
      <c r="K413" s="407"/>
    </row>
    <row r="414" spans="3:11">
      <c r="C414" s="407"/>
      <c r="D414" s="407"/>
      <c r="E414" s="407"/>
      <c r="F414" s="407"/>
      <c r="G414" s="407"/>
      <c r="H414" s="407"/>
      <c r="I414" s="407"/>
      <c r="J414" s="407"/>
      <c r="K414" s="407"/>
    </row>
    <row r="415" spans="3:11">
      <c r="C415" s="407"/>
      <c r="D415" s="407"/>
      <c r="E415" s="407"/>
      <c r="F415" s="407"/>
      <c r="G415" s="407"/>
      <c r="H415" s="407"/>
      <c r="I415" s="407"/>
      <c r="J415" s="407"/>
      <c r="K415" s="407"/>
    </row>
    <row r="416" spans="3:11">
      <c r="C416" s="407"/>
      <c r="D416" s="407"/>
      <c r="E416" s="407"/>
      <c r="F416" s="407"/>
      <c r="G416" s="407"/>
      <c r="H416" s="407"/>
      <c r="I416" s="407"/>
      <c r="J416" s="407"/>
      <c r="K416" s="407"/>
    </row>
    <row r="417" spans="3:11">
      <c r="C417" s="407"/>
      <c r="D417" s="407"/>
      <c r="E417" s="407"/>
      <c r="F417" s="407"/>
      <c r="G417" s="407"/>
      <c r="H417" s="407"/>
      <c r="I417" s="407"/>
      <c r="J417" s="407"/>
      <c r="K417" s="407"/>
    </row>
    <row r="418" spans="3:11">
      <c r="C418" s="407"/>
      <c r="D418" s="407"/>
      <c r="E418" s="407"/>
      <c r="F418" s="407"/>
      <c r="G418" s="407"/>
      <c r="H418" s="407"/>
      <c r="I418" s="407"/>
      <c r="J418" s="407"/>
      <c r="K418" s="407"/>
    </row>
    <row r="419" spans="3:11">
      <c r="C419" s="407"/>
      <c r="D419" s="407"/>
      <c r="E419" s="407"/>
      <c r="F419" s="407"/>
      <c r="G419" s="407"/>
      <c r="H419" s="407"/>
      <c r="I419" s="407"/>
      <c r="J419" s="407"/>
      <c r="K419" s="407"/>
    </row>
    <row r="420" spans="3:11">
      <c r="C420" s="407"/>
      <c r="D420" s="407"/>
      <c r="E420" s="407"/>
      <c r="F420" s="407"/>
      <c r="G420" s="407"/>
      <c r="H420" s="407"/>
      <c r="I420" s="407"/>
      <c r="J420" s="407"/>
      <c r="K420" s="407"/>
    </row>
    <row r="421" spans="3:11">
      <c r="C421" s="407"/>
      <c r="D421" s="407"/>
      <c r="E421" s="407"/>
      <c r="F421" s="407"/>
      <c r="G421" s="407"/>
      <c r="H421" s="407"/>
      <c r="I421" s="407"/>
      <c r="J421" s="407"/>
      <c r="K421" s="407"/>
    </row>
    <row r="422" spans="3:11">
      <c r="C422" s="407"/>
      <c r="D422" s="407"/>
      <c r="E422" s="407"/>
      <c r="F422" s="407"/>
      <c r="G422" s="407"/>
      <c r="H422" s="407"/>
      <c r="I422" s="407"/>
      <c r="J422" s="407"/>
      <c r="K422" s="407"/>
    </row>
    <row r="423" spans="3:11">
      <c r="C423" s="407"/>
      <c r="D423" s="407"/>
      <c r="E423" s="407"/>
      <c r="F423" s="407"/>
      <c r="G423" s="407"/>
      <c r="H423" s="407"/>
      <c r="I423" s="407"/>
      <c r="J423" s="407"/>
      <c r="K423" s="407"/>
    </row>
    <row r="424" spans="3:11">
      <c r="C424" s="407"/>
      <c r="D424" s="407"/>
      <c r="E424" s="407"/>
      <c r="F424" s="407"/>
      <c r="G424" s="407"/>
      <c r="H424" s="407"/>
      <c r="I424" s="407"/>
      <c r="J424" s="407"/>
      <c r="K424" s="407"/>
    </row>
    <row r="425" spans="3:11">
      <c r="C425" s="407"/>
      <c r="D425" s="407"/>
      <c r="E425" s="407"/>
      <c r="F425" s="407"/>
      <c r="G425" s="407"/>
      <c r="H425" s="407"/>
      <c r="I425" s="407"/>
      <c r="J425" s="407"/>
      <c r="K425" s="407"/>
    </row>
    <row r="426" spans="3:11">
      <c r="C426" s="407"/>
      <c r="D426" s="407"/>
      <c r="E426" s="407"/>
      <c r="F426" s="407"/>
      <c r="G426" s="407"/>
      <c r="H426" s="407"/>
      <c r="I426" s="407"/>
      <c r="J426" s="407"/>
      <c r="K426" s="407"/>
    </row>
    <row r="427" spans="3:11">
      <c r="C427" s="407"/>
      <c r="D427" s="407"/>
      <c r="E427" s="407"/>
      <c r="F427" s="407"/>
      <c r="G427" s="407"/>
      <c r="H427" s="407"/>
      <c r="I427" s="407"/>
      <c r="J427" s="407"/>
      <c r="K427" s="407"/>
    </row>
    <row r="428" spans="3:11">
      <c r="C428" s="407"/>
      <c r="D428" s="407"/>
      <c r="E428" s="407"/>
      <c r="F428" s="407"/>
      <c r="G428" s="407"/>
      <c r="H428" s="407"/>
      <c r="I428" s="407"/>
      <c r="J428" s="407"/>
      <c r="K428" s="407"/>
    </row>
    <row r="429" spans="3:11">
      <c r="C429" s="407"/>
      <c r="D429" s="407"/>
      <c r="E429" s="407"/>
      <c r="F429" s="407"/>
      <c r="G429" s="407"/>
      <c r="H429" s="407"/>
      <c r="I429" s="407"/>
      <c r="J429" s="407"/>
      <c r="K429" s="407"/>
    </row>
    <row r="430" spans="3:11">
      <c r="C430" s="407"/>
      <c r="D430" s="407"/>
      <c r="E430" s="407"/>
      <c r="F430" s="407"/>
      <c r="G430" s="407"/>
      <c r="H430" s="407"/>
      <c r="I430" s="407"/>
      <c r="J430" s="407"/>
      <c r="K430" s="407"/>
    </row>
    <row r="431" spans="3:11">
      <c r="C431" s="407"/>
      <c r="D431" s="407"/>
      <c r="E431" s="407"/>
      <c r="F431" s="407"/>
      <c r="G431" s="407"/>
      <c r="H431" s="407"/>
      <c r="I431" s="407"/>
      <c r="J431" s="407"/>
      <c r="K431" s="407"/>
    </row>
    <row r="432" spans="3:11">
      <c r="C432" s="407"/>
      <c r="D432" s="407"/>
      <c r="E432" s="407"/>
      <c r="F432" s="407"/>
      <c r="G432" s="407"/>
      <c r="H432" s="407"/>
      <c r="I432" s="407"/>
      <c r="J432" s="407"/>
      <c r="K432" s="407"/>
    </row>
    <row r="433" spans="3:11">
      <c r="C433" s="407"/>
      <c r="D433" s="407"/>
      <c r="E433" s="407"/>
      <c r="F433" s="407"/>
      <c r="G433" s="407"/>
      <c r="H433" s="407"/>
      <c r="I433" s="407"/>
      <c r="J433" s="407"/>
      <c r="K433" s="407"/>
    </row>
    <row r="434" spans="3:11">
      <c r="C434" s="407"/>
      <c r="D434" s="407"/>
      <c r="E434" s="407"/>
      <c r="F434" s="407"/>
      <c r="G434" s="407"/>
      <c r="H434" s="407"/>
      <c r="I434" s="407"/>
      <c r="J434" s="407"/>
      <c r="K434" s="407"/>
    </row>
    <row r="435" spans="3:11">
      <c r="C435" s="407"/>
      <c r="D435" s="407"/>
      <c r="E435" s="407"/>
      <c r="F435" s="407"/>
      <c r="G435" s="407"/>
      <c r="H435" s="407"/>
      <c r="I435" s="407"/>
      <c r="J435" s="407"/>
      <c r="K435" s="407"/>
    </row>
    <row r="436" spans="3:11">
      <c r="C436" s="407"/>
      <c r="D436" s="407"/>
      <c r="E436" s="407"/>
      <c r="F436" s="407"/>
      <c r="G436" s="407"/>
      <c r="H436" s="407"/>
      <c r="I436" s="407"/>
      <c r="J436" s="407"/>
      <c r="K436" s="407"/>
    </row>
    <row r="437" spans="3:11">
      <c r="C437" s="407"/>
      <c r="D437" s="407"/>
      <c r="E437" s="407"/>
      <c r="F437" s="407"/>
      <c r="G437" s="407"/>
      <c r="H437" s="407"/>
      <c r="I437" s="407"/>
      <c r="J437" s="407"/>
      <c r="K437" s="407"/>
    </row>
    <row r="438" spans="3:11">
      <c r="C438" s="407"/>
      <c r="D438" s="407"/>
      <c r="E438" s="407"/>
      <c r="F438" s="407"/>
      <c r="G438" s="407"/>
      <c r="H438" s="407"/>
      <c r="I438" s="407"/>
      <c r="J438" s="407"/>
      <c r="K438" s="407"/>
    </row>
    <row r="439" spans="3:11">
      <c r="C439" s="407"/>
      <c r="D439" s="407"/>
      <c r="E439" s="407"/>
      <c r="F439" s="407"/>
      <c r="G439" s="407"/>
      <c r="H439" s="407"/>
      <c r="I439" s="407"/>
      <c r="J439" s="407"/>
      <c r="K439" s="407"/>
    </row>
    <row r="440" spans="3:11">
      <c r="C440" s="407"/>
      <c r="D440" s="407"/>
      <c r="E440" s="407"/>
      <c r="F440" s="407"/>
      <c r="G440" s="407"/>
      <c r="H440" s="407"/>
      <c r="I440" s="407"/>
      <c r="J440" s="407"/>
      <c r="K440" s="407"/>
    </row>
    <row r="441" spans="3:11">
      <c r="C441" s="407"/>
      <c r="D441" s="407"/>
      <c r="E441" s="407"/>
      <c r="F441" s="407"/>
      <c r="G441" s="407"/>
      <c r="H441" s="407"/>
      <c r="I441" s="407"/>
      <c r="J441" s="407"/>
      <c r="K441" s="407"/>
    </row>
    <row r="442" spans="3:11">
      <c r="C442" s="407"/>
      <c r="D442" s="407"/>
      <c r="E442" s="407"/>
      <c r="F442" s="407"/>
      <c r="G442" s="407"/>
      <c r="H442" s="407"/>
      <c r="I442" s="407"/>
      <c r="J442" s="407"/>
      <c r="K442" s="407"/>
    </row>
    <row r="443" spans="3:11">
      <c r="C443" s="407"/>
      <c r="D443" s="407"/>
      <c r="E443" s="407"/>
      <c r="F443" s="407"/>
      <c r="G443" s="407"/>
      <c r="H443" s="407"/>
      <c r="I443" s="407"/>
      <c r="J443" s="407"/>
      <c r="K443" s="407"/>
    </row>
    <row r="444" spans="3:11">
      <c r="C444" s="407"/>
      <c r="D444" s="407"/>
      <c r="E444" s="407"/>
      <c r="F444" s="407"/>
      <c r="G444" s="407"/>
      <c r="H444" s="407"/>
      <c r="I444" s="407"/>
      <c r="J444" s="407"/>
      <c r="K444" s="407"/>
    </row>
    <row r="445" spans="3:11">
      <c r="C445" s="407"/>
      <c r="D445" s="407"/>
      <c r="E445" s="407"/>
      <c r="F445" s="407"/>
      <c r="G445" s="407"/>
      <c r="H445" s="407"/>
      <c r="I445" s="407"/>
      <c r="J445" s="407"/>
      <c r="K445" s="407"/>
    </row>
    <row r="446" spans="3:11">
      <c r="C446" s="407"/>
      <c r="D446" s="407"/>
      <c r="E446" s="407"/>
      <c r="F446" s="407"/>
      <c r="G446" s="407"/>
      <c r="H446" s="407"/>
      <c r="I446" s="407"/>
      <c r="J446" s="407"/>
      <c r="K446" s="407"/>
    </row>
    <row r="447" spans="3:11">
      <c r="C447" s="407"/>
      <c r="D447" s="407"/>
      <c r="E447" s="407"/>
      <c r="F447" s="407"/>
      <c r="G447" s="407"/>
      <c r="H447" s="407"/>
      <c r="I447" s="407"/>
      <c r="J447" s="407"/>
      <c r="K447" s="407"/>
    </row>
    <row r="448" spans="3:11">
      <c r="C448" s="407"/>
      <c r="D448" s="407"/>
      <c r="E448" s="407"/>
      <c r="F448" s="407"/>
      <c r="G448" s="407"/>
      <c r="H448" s="407"/>
      <c r="I448" s="407"/>
      <c r="J448" s="407"/>
      <c r="K448" s="407"/>
    </row>
    <row r="449" spans="3:11">
      <c r="C449" s="407"/>
      <c r="D449" s="407"/>
      <c r="E449" s="407"/>
      <c r="F449" s="407"/>
      <c r="G449" s="407"/>
      <c r="H449" s="407"/>
      <c r="I449" s="407"/>
      <c r="J449" s="407"/>
      <c r="K449" s="407"/>
    </row>
    <row r="450" spans="3:11">
      <c r="C450" s="407"/>
      <c r="D450" s="407"/>
      <c r="E450" s="407"/>
      <c r="F450" s="407"/>
      <c r="G450" s="407"/>
      <c r="H450" s="407"/>
      <c r="I450" s="407"/>
      <c r="J450" s="407"/>
      <c r="K450" s="407"/>
    </row>
    <row r="451" spans="3:11">
      <c r="C451" s="407"/>
      <c r="D451" s="407"/>
      <c r="E451" s="407"/>
      <c r="F451" s="407"/>
      <c r="G451" s="407"/>
      <c r="H451" s="407"/>
      <c r="I451" s="407"/>
      <c r="J451" s="407"/>
      <c r="K451" s="407"/>
    </row>
    <row r="452" spans="3:11">
      <c r="C452" s="407"/>
      <c r="D452" s="407"/>
      <c r="E452" s="407"/>
      <c r="F452" s="407"/>
      <c r="G452" s="407"/>
      <c r="H452" s="407"/>
      <c r="I452" s="407"/>
      <c r="J452" s="407"/>
      <c r="K452" s="407"/>
    </row>
    <row r="453" spans="3:11">
      <c r="C453" s="407"/>
      <c r="D453" s="407"/>
      <c r="E453" s="407"/>
      <c r="F453" s="407"/>
      <c r="G453" s="407"/>
      <c r="H453" s="407"/>
      <c r="I453" s="407"/>
      <c r="J453" s="407"/>
      <c r="K453" s="407"/>
    </row>
    <row r="454" spans="3:11">
      <c r="C454" s="407"/>
      <c r="D454" s="407"/>
      <c r="E454" s="407"/>
      <c r="F454" s="407"/>
      <c r="G454" s="407"/>
      <c r="H454" s="407"/>
      <c r="I454" s="407"/>
      <c r="J454" s="407"/>
      <c r="K454" s="407"/>
    </row>
    <row r="455" spans="3:11">
      <c r="C455" s="407"/>
      <c r="D455" s="407"/>
      <c r="E455" s="407"/>
      <c r="F455" s="407"/>
      <c r="G455" s="407"/>
      <c r="H455" s="407"/>
      <c r="I455" s="407"/>
      <c r="J455" s="407"/>
      <c r="K455" s="407"/>
    </row>
    <row r="456" spans="3:11">
      <c r="C456" s="407"/>
      <c r="D456" s="407"/>
      <c r="E456" s="407"/>
      <c r="F456" s="407"/>
      <c r="G456" s="407"/>
      <c r="H456" s="407"/>
      <c r="I456" s="407"/>
      <c r="J456" s="407"/>
      <c r="K456" s="407"/>
    </row>
    <row r="457" spans="3:11">
      <c r="C457" s="407"/>
      <c r="D457" s="407"/>
      <c r="E457" s="407"/>
      <c r="F457" s="407"/>
      <c r="G457" s="407"/>
      <c r="H457" s="407"/>
      <c r="I457" s="407"/>
      <c r="J457" s="407"/>
      <c r="K457" s="407"/>
    </row>
    <row r="458" spans="3:11">
      <c r="C458" s="407"/>
      <c r="D458" s="407"/>
      <c r="E458" s="407"/>
      <c r="F458" s="407"/>
      <c r="G458" s="407"/>
      <c r="H458" s="407"/>
      <c r="I458" s="407"/>
      <c r="J458" s="407"/>
      <c r="K458" s="407"/>
    </row>
    <row r="459" spans="3:11">
      <c r="C459" s="407"/>
      <c r="D459" s="407"/>
      <c r="E459" s="407"/>
      <c r="F459" s="407"/>
      <c r="G459" s="407"/>
      <c r="H459" s="407"/>
      <c r="I459" s="407"/>
      <c r="J459" s="407"/>
      <c r="K459" s="407"/>
    </row>
    <row r="460" spans="3:11">
      <c r="C460" s="407"/>
      <c r="D460" s="407"/>
      <c r="E460" s="407"/>
      <c r="F460" s="407"/>
      <c r="G460" s="407"/>
      <c r="H460" s="407"/>
      <c r="I460" s="407"/>
      <c r="J460" s="407"/>
      <c r="K460" s="407"/>
    </row>
    <row r="461" spans="3:11">
      <c r="C461" s="407"/>
      <c r="D461" s="407"/>
      <c r="E461" s="407"/>
      <c r="F461" s="407"/>
      <c r="G461" s="407"/>
      <c r="H461" s="407"/>
      <c r="I461" s="407"/>
      <c r="J461" s="407"/>
      <c r="K461" s="407"/>
    </row>
    <row r="462" spans="3:11">
      <c r="C462" s="407"/>
      <c r="D462" s="407"/>
      <c r="E462" s="407"/>
      <c r="F462" s="407"/>
      <c r="G462" s="407"/>
      <c r="H462" s="407"/>
      <c r="I462" s="407"/>
      <c r="J462" s="407"/>
      <c r="K462" s="407"/>
    </row>
    <row r="463" spans="3:11">
      <c r="C463" s="407"/>
      <c r="D463" s="407"/>
      <c r="E463" s="407"/>
      <c r="F463" s="407"/>
      <c r="G463" s="407"/>
      <c r="H463" s="407"/>
      <c r="I463" s="407"/>
      <c r="J463" s="407"/>
      <c r="K463" s="407"/>
    </row>
    <row r="464" spans="3:11">
      <c r="C464" s="407"/>
      <c r="D464" s="407"/>
      <c r="E464" s="407"/>
      <c r="F464" s="407"/>
      <c r="G464" s="407"/>
      <c r="H464" s="407"/>
      <c r="I464" s="407"/>
      <c r="J464" s="407"/>
      <c r="K464" s="407"/>
    </row>
    <row r="465" spans="3:11">
      <c r="C465" s="407"/>
      <c r="D465" s="407"/>
      <c r="E465" s="407"/>
      <c r="F465" s="407"/>
      <c r="G465" s="407"/>
      <c r="H465" s="407"/>
      <c r="I465" s="407"/>
      <c r="J465" s="407"/>
      <c r="K465" s="407"/>
    </row>
    <row r="466" spans="3:11">
      <c r="C466" s="407"/>
      <c r="D466" s="407"/>
      <c r="E466" s="407"/>
      <c r="F466" s="407"/>
      <c r="G466" s="407"/>
      <c r="H466" s="407"/>
      <c r="I466" s="407"/>
      <c r="J466" s="407"/>
      <c r="K466" s="407"/>
    </row>
    <row r="467" spans="3:11">
      <c r="C467" s="407"/>
      <c r="D467" s="407"/>
      <c r="E467" s="407"/>
      <c r="F467" s="407"/>
      <c r="G467" s="407"/>
      <c r="H467" s="407"/>
      <c r="I467" s="407"/>
      <c r="J467" s="407"/>
      <c r="K467" s="407"/>
    </row>
    <row r="468" spans="3:11">
      <c r="C468" s="407"/>
      <c r="D468" s="407"/>
      <c r="E468" s="407"/>
      <c r="F468" s="407"/>
      <c r="G468" s="407"/>
      <c r="H468" s="407"/>
      <c r="I468" s="407"/>
      <c r="J468" s="407"/>
      <c r="K468" s="407"/>
    </row>
    <row r="469" spans="3:11">
      <c r="C469" s="407"/>
      <c r="D469" s="407"/>
      <c r="E469" s="407"/>
      <c r="F469" s="407"/>
      <c r="G469" s="407"/>
      <c r="H469" s="407"/>
      <c r="I469" s="407"/>
      <c r="J469" s="407"/>
      <c r="K469" s="407"/>
    </row>
    <row r="470" spans="3:11">
      <c r="C470" s="407"/>
      <c r="D470" s="407"/>
      <c r="E470" s="407"/>
      <c r="F470" s="407"/>
      <c r="G470" s="407"/>
      <c r="H470" s="407"/>
      <c r="I470" s="407"/>
      <c r="J470" s="407"/>
      <c r="K470" s="407"/>
    </row>
    <row r="471" spans="3:11">
      <c r="C471" s="407"/>
      <c r="D471" s="407"/>
      <c r="E471" s="407"/>
      <c r="F471" s="407"/>
      <c r="G471" s="407"/>
      <c r="H471" s="407"/>
      <c r="I471" s="407"/>
      <c r="J471" s="407"/>
      <c r="K471" s="407"/>
    </row>
    <row r="472" spans="3:11">
      <c r="C472" s="407"/>
      <c r="D472" s="407"/>
      <c r="E472" s="407"/>
      <c r="F472" s="407"/>
      <c r="G472" s="407"/>
      <c r="H472" s="407"/>
      <c r="I472" s="407"/>
      <c r="J472" s="407"/>
      <c r="K472" s="407"/>
    </row>
    <row r="473" spans="3:11">
      <c r="C473" s="407"/>
      <c r="D473" s="407"/>
      <c r="E473" s="407"/>
      <c r="F473" s="407"/>
      <c r="G473" s="407"/>
      <c r="H473" s="407"/>
      <c r="I473" s="407"/>
      <c r="J473" s="407"/>
      <c r="K473" s="407"/>
    </row>
    <row r="474" spans="3:11">
      <c r="C474" s="407"/>
      <c r="D474" s="407"/>
      <c r="E474" s="407"/>
      <c r="F474" s="407"/>
      <c r="G474" s="407"/>
      <c r="H474" s="407"/>
      <c r="I474" s="407"/>
      <c r="J474" s="407"/>
      <c r="K474" s="407"/>
    </row>
    <row r="475" spans="3:11">
      <c r="C475" s="407"/>
      <c r="D475" s="407"/>
      <c r="E475" s="407"/>
      <c r="F475" s="407"/>
      <c r="G475" s="407"/>
      <c r="H475" s="407"/>
      <c r="I475" s="407"/>
      <c r="J475" s="407"/>
      <c r="K475" s="407"/>
    </row>
    <row r="476" spans="3:11">
      <c r="C476" s="407"/>
      <c r="D476" s="407"/>
      <c r="E476" s="407"/>
      <c r="F476" s="407"/>
      <c r="G476" s="407"/>
      <c r="H476" s="407"/>
      <c r="I476" s="407"/>
      <c r="J476" s="407"/>
      <c r="K476" s="407"/>
    </row>
    <row r="477" spans="3:11">
      <c r="C477" s="407"/>
      <c r="D477" s="407"/>
      <c r="E477" s="407"/>
      <c r="F477" s="407"/>
      <c r="G477" s="407"/>
      <c r="H477" s="407"/>
      <c r="I477" s="407"/>
      <c r="J477" s="407"/>
      <c r="K477" s="407"/>
    </row>
    <row r="478" spans="3:11">
      <c r="C478" s="407"/>
      <c r="D478" s="407"/>
      <c r="E478" s="407"/>
      <c r="F478" s="407"/>
      <c r="G478" s="407"/>
      <c r="H478" s="407"/>
      <c r="I478" s="407"/>
      <c r="J478" s="407"/>
      <c r="K478" s="407"/>
    </row>
    <row r="479" spans="3:11">
      <c r="C479" s="407"/>
      <c r="D479" s="407"/>
      <c r="E479" s="407"/>
      <c r="F479" s="407"/>
      <c r="G479" s="407"/>
      <c r="H479" s="407"/>
      <c r="I479" s="407"/>
      <c r="J479" s="407"/>
      <c r="K479" s="407"/>
    </row>
    <row r="480" spans="3:11">
      <c r="C480" s="407"/>
      <c r="D480" s="407"/>
      <c r="E480" s="407"/>
      <c r="F480" s="407"/>
      <c r="G480" s="407"/>
      <c r="H480" s="407"/>
      <c r="I480" s="407"/>
      <c r="J480" s="407"/>
      <c r="K480" s="407"/>
    </row>
    <row r="481" spans="3:11">
      <c r="C481" s="407"/>
      <c r="D481" s="407"/>
      <c r="E481" s="407"/>
      <c r="F481" s="407"/>
      <c r="G481" s="407"/>
      <c r="H481" s="407"/>
      <c r="I481" s="407"/>
      <c r="J481" s="407"/>
      <c r="K481" s="407"/>
    </row>
    <row r="482" spans="3:11">
      <c r="C482" s="407"/>
      <c r="D482" s="407"/>
      <c r="E482" s="407"/>
      <c r="F482" s="407"/>
      <c r="G482" s="407"/>
      <c r="H482" s="407"/>
      <c r="I482" s="407"/>
      <c r="J482" s="407"/>
      <c r="K482" s="407"/>
    </row>
    <row r="483" spans="3:11">
      <c r="C483" s="407"/>
      <c r="D483" s="407"/>
      <c r="E483" s="407"/>
      <c r="F483" s="407"/>
      <c r="G483" s="407"/>
      <c r="H483" s="407"/>
      <c r="I483" s="407"/>
      <c r="J483" s="407"/>
      <c r="K483" s="407"/>
    </row>
    <row r="484" spans="3:11">
      <c r="C484" s="407"/>
      <c r="D484" s="407"/>
      <c r="E484" s="407"/>
      <c r="F484" s="407"/>
      <c r="G484" s="407"/>
      <c r="H484" s="407"/>
      <c r="I484" s="407"/>
      <c r="J484" s="407"/>
      <c r="K484" s="407"/>
    </row>
    <row r="485" spans="3:11">
      <c r="C485" s="407"/>
      <c r="D485" s="407"/>
      <c r="E485" s="407"/>
      <c r="F485" s="407"/>
      <c r="G485" s="407"/>
      <c r="H485" s="407"/>
      <c r="I485" s="407"/>
      <c r="J485" s="407"/>
      <c r="K485" s="407"/>
    </row>
    <row r="486" spans="3:11">
      <c r="C486" s="407"/>
      <c r="D486" s="407"/>
      <c r="E486" s="407"/>
      <c r="F486" s="407"/>
      <c r="G486" s="407"/>
      <c r="H486" s="407"/>
      <c r="I486" s="407"/>
      <c r="J486" s="407"/>
      <c r="K486" s="407"/>
    </row>
    <row r="487" spans="3:11">
      <c r="C487" s="407"/>
      <c r="D487" s="407"/>
      <c r="E487" s="407"/>
      <c r="F487" s="407"/>
      <c r="G487" s="407"/>
      <c r="H487" s="407"/>
      <c r="I487" s="407"/>
      <c r="J487" s="407"/>
      <c r="K487" s="407"/>
    </row>
    <row r="488" spans="3:11">
      <c r="C488" s="407"/>
      <c r="D488" s="407"/>
      <c r="E488" s="407"/>
      <c r="F488" s="407"/>
      <c r="G488" s="407"/>
      <c r="H488" s="407"/>
      <c r="I488" s="407"/>
      <c r="J488" s="407"/>
      <c r="K488" s="407"/>
    </row>
    <row r="489" spans="3:11">
      <c r="C489" s="407"/>
      <c r="D489" s="407"/>
      <c r="E489" s="407"/>
      <c r="F489" s="407"/>
      <c r="G489" s="407"/>
      <c r="H489" s="407"/>
      <c r="I489" s="407"/>
      <c r="J489" s="407"/>
      <c r="K489" s="407"/>
    </row>
    <row r="490" spans="3:11">
      <c r="C490" s="407"/>
      <c r="D490" s="407"/>
      <c r="E490" s="407"/>
      <c r="F490" s="407"/>
      <c r="G490" s="407"/>
      <c r="H490" s="407"/>
      <c r="I490" s="407"/>
      <c r="J490" s="407"/>
      <c r="K490" s="407"/>
    </row>
    <row r="491" spans="3:11">
      <c r="C491" s="407"/>
      <c r="D491" s="407"/>
      <c r="E491" s="407"/>
      <c r="F491" s="407"/>
      <c r="G491" s="407"/>
      <c r="H491" s="407"/>
      <c r="I491" s="407"/>
      <c r="J491" s="407"/>
      <c r="K491" s="407"/>
    </row>
    <row r="492" spans="3:11">
      <c r="C492" s="407"/>
      <c r="D492" s="407"/>
      <c r="E492" s="407"/>
      <c r="F492" s="407"/>
      <c r="G492" s="407"/>
      <c r="H492" s="407"/>
      <c r="I492" s="407"/>
      <c r="J492" s="407"/>
      <c r="K492" s="407"/>
    </row>
    <row r="493" spans="3:11">
      <c r="C493" s="407"/>
      <c r="D493" s="407"/>
      <c r="E493" s="407"/>
      <c r="F493" s="407"/>
      <c r="G493" s="407"/>
      <c r="H493" s="407"/>
      <c r="I493" s="407"/>
      <c r="J493" s="407"/>
      <c r="K493" s="407"/>
    </row>
    <row r="494" spans="3:11">
      <c r="C494" s="407"/>
      <c r="D494" s="407"/>
      <c r="E494" s="407"/>
      <c r="F494" s="407"/>
      <c r="G494" s="407"/>
      <c r="H494" s="407"/>
      <c r="I494" s="407"/>
      <c r="J494" s="407"/>
      <c r="K494" s="407"/>
    </row>
    <row r="495" spans="3:11">
      <c r="C495" s="407"/>
      <c r="D495" s="407"/>
      <c r="E495" s="407"/>
      <c r="F495" s="407"/>
      <c r="G495" s="407"/>
      <c r="H495" s="407"/>
      <c r="I495" s="407"/>
      <c r="J495" s="407"/>
      <c r="K495" s="407"/>
    </row>
    <row r="496" spans="3:11">
      <c r="C496" s="407"/>
      <c r="D496" s="407"/>
      <c r="E496" s="407"/>
      <c r="F496" s="407"/>
      <c r="G496" s="407"/>
      <c r="H496" s="407"/>
      <c r="I496" s="407"/>
      <c r="J496" s="407"/>
      <c r="K496" s="407"/>
    </row>
    <row r="497" spans="3:11">
      <c r="C497" s="407"/>
      <c r="D497" s="407"/>
      <c r="E497" s="407"/>
      <c r="F497" s="407"/>
      <c r="G497" s="407"/>
      <c r="H497" s="407"/>
      <c r="I497" s="407"/>
      <c r="J497" s="407"/>
      <c r="K497" s="407"/>
    </row>
    <row r="498" spans="3:11">
      <c r="C498" s="407"/>
      <c r="D498" s="407"/>
      <c r="E498" s="407"/>
      <c r="F498" s="407"/>
      <c r="G498" s="407"/>
      <c r="H498" s="407"/>
      <c r="I498" s="407"/>
      <c r="J498" s="407"/>
      <c r="K498" s="407"/>
    </row>
    <row r="499" spans="3:11">
      <c r="C499" s="407"/>
      <c r="D499" s="407"/>
      <c r="E499" s="407"/>
      <c r="F499" s="407"/>
      <c r="G499" s="407"/>
      <c r="H499" s="407"/>
      <c r="I499" s="407"/>
      <c r="J499" s="407"/>
      <c r="K499" s="407"/>
    </row>
    <row r="500" spans="3:11">
      <c r="C500" s="407"/>
      <c r="D500" s="407"/>
      <c r="E500" s="407"/>
      <c r="F500" s="407"/>
      <c r="G500" s="407"/>
      <c r="H500" s="407"/>
      <c r="I500" s="407"/>
      <c r="J500" s="407"/>
      <c r="K500" s="407"/>
    </row>
    <row r="501" spans="3:11">
      <c r="C501" s="407"/>
      <c r="D501" s="407"/>
      <c r="E501" s="407"/>
      <c r="F501" s="407"/>
      <c r="G501" s="407"/>
      <c r="H501" s="407"/>
      <c r="I501" s="407"/>
      <c r="J501" s="407"/>
      <c r="K501" s="407"/>
    </row>
    <row r="502" spans="3:11">
      <c r="C502" s="407"/>
      <c r="D502" s="407"/>
      <c r="E502" s="407"/>
      <c r="F502" s="407"/>
      <c r="G502" s="407"/>
      <c r="H502" s="407"/>
      <c r="I502" s="407"/>
      <c r="J502" s="407"/>
      <c r="K502" s="407"/>
    </row>
    <row r="503" spans="3:11">
      <c r="C503" s="407"/>
      <c r="D503" s="407"/>
      <c r="E503" s="407"/>
      <c r="F503" s="407"/>
      <c r="G503" s="407"/>
      <c r="H503" s="407"/>
      <c r="I503" s="407"/>
      <c r="J503" s="407"/>
      <c r="K503" s="407"/>
    </row>
    <row r="504" spans="3:11">
      <c r="C504" s="407"/>
      <c r="D504" s="407"/>
      <c r="E504" s="407"/>
      <c r="F504" s="407"/>
      <c r="G504" s="407"/>
      <c r="H504" s="407"/>
      <c r="I504" s="407"/>
      <c r="J504" s="407"/>
      <c r="K504" s="407"/>
    </row>
    <row r="505" spans="3:11">
      <c r="C505" s="407"/>
      <c r="D505" s="407"/>
      <c r="E505" s="407"/>
      <c r="F505" s="407"/>
      <c r="G505" s="407"/>
      <c r="H505" s="407"/>
      <c r="I505" s="407"/>
      <c r="J505" s="407"/>
      <c r="K505" s="407"/>
    </row>
    <row r="506" spans="3:11">
      <c r="C506" s="407"/>
      <c r="D506" s="407"/>
      <c r="E506" s="407"/>
      <c r="F506" s="407"/>
      <c r="G506" s="407"/>
      <c r="H506" s="407"/>
      <c r="I506" s="407"/>
      <c r="J506" s="407"/>
      <c r="K506" s="407"/>
    </row>
    <row r="507" spans="3:11">
      <c r="C507" s="407"/>
      <c r="D507" s="407"/>
      <c r="E507" s="407"/>
      <c r="F507" s="407"/>
      <c r="G507" s="407"/>
      <c r="H507" s="407"/>
      <c r="I507" s="407"/>
      <c r="J507" s="407"/>
      <c r="K507" s="407"/>
    </row>
    <row r="508" spans="3:11">
      <c r="C508" s="407"/>
      <c r="D508" s="407"/>
      <c r="E508" s="407"/>
      <c r="F508" s="407"/>
      <c r="G508" s="407"/>
      <c r="H508" s="407"/>
      <c r="I508" s="407"/>
      <c r="J508" s="407"/>
      <c r="K508" s="407"/>
    </row>
    <row r="509" spans="3:11">
      <c r="C509" s="407"/>
      <c r="D509" s="407"/>
      <c r="E509" s="407"/>
      <c r="F509" s="407"/>
      <c r="G509" s="407"/>
      <c r="H509" s="407"/>
      <c r="I509" s="407"/>
      <c r="J509" s="407"/>
      <c r="K509" s="407"/>
    </row>
    <row r="510" spans="3:11">
      <c r="C510" s="407"/>
      <c r="D510" s="407"/>
      <c r="E510" s="407"/>
      <c r="F510" s="407"/>
      <c r="G510" s="407"/>
      <c r="H510" s="407"/>
      <c r="I510" s="407"/>
      <c r="J510" s="407"/>
      <c r="K510" s="407"/>
    </row>
    <row r="511" spans="3:11">
      <c r="C511" s="407"/>
      <c r="D511" s="407"/>
      <c r="E511" s="407"/>
      <c r="F511" s="407"/>
      <c r="G511" s="407"/>
      <c r="H511" s="407"/>
      <c r="I511" s="407"/>
      <c r="J511" s="407"/>
      <c r="K511" s="407"/>
    </row>
    <row r="512" spans="3:11">
      <c r="C512" s="407"/>
      <c r="D512" s="407"/>
      <c r="E512" s="407"/>
      <c r="F512" s="407"/>
      <c r="G512" s="407"/>
      <c r="H512" s="407"/>
      <c r="I512" s="407"/>
      <c r="J512" s="407"/>
      <c r="K512" s="407"/>
    </row>
    <row r="513" spans="3:11">
      <c r="C513" s="407"/>
      <c r="D513" s="407"/>
      <c r="E513" s="407"/>
      <c r="F513" s="407"/>
      <c r="G513" s="407"/>
      <c r="H513" s="407"/>
      <c r="I513" s="407"/>
      <c r="J513" s="407"/>
      <c r="K513" s="407"/>
    </row>
    <row r="514" spans="3:11">
      <c r="C514" s="407"/>
      <c r="D514" s="407"/>
      <c r="E514" s="407"/>
      <c r="F514" s="407"/>
      <c r="G514" s="407"/>
      <c r="H514" s="407"/>
      <c r="I514" s="407"/>
      <c r="J514" s="407"/>
      <c r="K514" s="407"/>
    </row>
    <row r="515" spans="3:11">
      <c r="C515" s="407"/>
      <c r="D515" s="407"/>
      <c r="E515" s="407"/>
      <c r="F515" s="407"/>
      <c r="G515" s="407"/>
      <c r="H515" s="407"/>
      <c r="I515" s="407"/>
      <c r="J515" s="407"/>
      <c r="K515" s="407"/>
    </row>
    <row r="516" spans="3:11">
      <c r="C516" s="407"/>
      <c r="D516" s="407"/>
      <c r="E516" s="407"/>
      <c r="F516" s="407"/>
      <c r="G516" s="407"/>
      <c r="H516" s="407"/>
      <c r="I516" s="407"/>
      <c r="J516" s="407"/>
      <c r="K516" s="407"/>
    </row>
    <row r="517" spans="3:11">
      <c r="C517" s="407"/>
      <c r="D517" s="407"/>
      <c r="E517" s="407"/>
      <c r="F517" s="407"/>
      <c r="G517" s="407"/>
      <c r="H517" s="407"/>
      <c r="I517" s="407"/>
      <c r="J517" s="407"/>
      <c r="K517" s="407"/>
    </row>
    <row r="518" spans="3:11">
      <c r="C518" s="407"/>
      <c r="D518" s="407"/>
      <c r="E518" s="407"/>
      <c r="F518" s="407"/>
      <c r="G518" s="407"/>
      <c r="H518" s="407"/>
      <c r="I518" s="407"/>
      <c r="J518" s="407"/>
      <c r="K518" s="407"/>
    </row>
    <row r="519" spans="3:11">
      <c r="C519" s="407"/>
      <c r="D519" s="407"/>
      <c r="E519" s="407"/>
      <c r="F519" s="407"/>
      <c r="G519" s="407"/>
      <c r="H519" s="407"/>
      <c r="I519" s="407"/>
      <c r="J519" s="407"/>
      <c r="K519" s="407"/>
    </row>
    <row r="520" spans="3:11">
      <c r="C520" s="407"/>
      <c r="D520" s="407"/>
      <c r="E520" s="407"/>
      <c r="F520" s="407"/>
      <c r="G520" s="407"/>
      <c r="H520" s="407"/>
      <c r="I520" s="407"/>
      <c r="J520" s="407"/>
      <c r="K520" s="407"/>
    </row>
    <row r="521" spans="3:11">
      <c r="C521" s="407"/>
      <c r="D521" s="407"/>
      <c r="E521" s="407"/>
      <c r="F521" s="407"/>
      <c r="G521" s="407"/>
      <c r="H521" s="407"/>
      <c r="I521" s="407"/>
      <c r="J521" s="407"/>
      <c r="K521" s="407"/>
    </row>
    <row r="522" spans="3:11">
      <c r="C522" s="407"/>
      <c r="D522" s="407"/>
      <c r="E522" s="407"/>
      <c r="F522" s="407"/>
      <c r="G522" s="407"/>
      <c r="H522" s="407"/>
      <c r="I522" s="407"/>
      <c r="J522" s="407"/>
      <c r="K522" s="407"/>
    </row>
    <row r="523" spans="3:11">
      <c r="C523" s="407"/>
      <c r="D523" s="407"/>
      <c r="E523" s="407"/>
      <c r="F523" s="407"/>
      <c r="G523" s="407"/>
      <c r="H523" s="407"/>
      <c r="I523" s="407"/>
      <c r="J523" s="407"/>
      <c r="K523" s="407"/>
    </row>
    <row r="524" spans="3:11">
      <c r="C524" s="407"/>
      <c r="D524" s="407"/>
      <c r="E524" s="407"/>
      <c r="F524" s="407"/>
      <c r="G524" s="407"/>
      <c r="H524" s="407"/>
      <c r="I524" s="407"/>
      <c r="J524" s="407"/>
      <c r="K524" s="407"/>
    </row>
    <row r="525" spans="3:11">
      <c r="C525" s="407"/>
      <c r="D525" s="407"/>
      <c r="E525" s="407"/>
      <c r="F525" s="407"/>
      <c r="G525" s="407"/>
      <c r="H525" s="407"/>
      <c r="I525" s="407"/>
      <c r="J525" s="407"/>
      <c r="K525" s="407"/>
    </row>
    <row r="526" spans="3:11">
      <c r="C526" s="407"/>
      <c r="D526" s="407"/>
      <c r="E526" s="407"/>
      <c r="F526" s="407"/>
      <c r="G526" s="407"/>
      <c r="H526" s="407"/>
      <c r="I526" s="407"/>
      <c r="J526" s="407"/>
      <c r="K526" s="407"/>
    </row>
    <row r="527" spans="3:11">
      <c r="C527" s="407"/>
      <c r="D527" s="407"/>
      <c r="E527" s="407"/>
      <c r="F527" s="407"/>
      <c r="G527" s="407"/>
      <c r="H527" s="407"/>
      <c r="I527" s="407"/>
      <c r="J527" s="407"/>
      <c r="K527" s="407"/>
    </row>
    <row r="528" spans="3:11">
      <c r="C528" s="407"/>
      <c r="D528" s="407"/>
      <c r="E528" s="407"/>
      <c r="F528" s="407"/>
      <c r="G528" s="407"/>
      <c r="H528" s="407"/>
      <c r="I528" s="407"/>
      <c r="J528" s="407"/>
      <c r="K528" s="407"/>
    </row>
    <row r="529" spans="3:11">
      <c r="C529" s="407"/>
      <c r="D529" s="407"/>
      <c r="E529" s="407"/>
      <c r="F529" s="407"/>
      <c r="G529" s="407"/>
      <c r="H529" s="407"/>
      <c r="I529" s="407"/>
      <c r="J529" s="407"/>
      <c r="K529" s="407"/>
    </row>
    <row r="530" spans="3:11">
      <c r="C530" s="407"/>
      <c r="D530" s="407"/>
      <c r="E530" s="407"/>
      <c r="F530" s="407"/>
      <c r="G530" s="407"/>
      <c r="H530" s="407"/>
      <c r="I530" s="407"/>
      <c r="J530" s="407"/>
      <c r="K530" s="407"/>
    </row>
    <row r="531" spans="3:11">
      <c r="C531" s="407"/>
      <c r="D531" s="407"/>
      <c r="E531" s="407"/>
      <c r="F531" s="407"/>
      <c r="G531" s="407"/>
      <c r="H531" s="407"/>
      <c r="I531" s="407"/>
      <c r="J531" s="407"/>
      <c r="K531" s="407"/>
    </row>
    <row r="532" spans="3:11">
      <c r="C532" s="407"/>
      <c r="D532" s="407"/>
      <c r="E532" s="407"/>
      <c r="F532" s="407"/>
      <c r="G532" s="407"/>
      <c r="H532" s="407"/>
      <c r="I532" s="407"/>
      <c r="J532" s="407"/>
      <c r="K532" s="407"/>
    </row>
    <row r="533" spans="3:11">
      <c r="C533" s="407"/>
      <c r="D533" s="407"/>
      <c r="E533" s="407"/>
      <c r="F533" s="407"/>
      <c r="G533" s="407"/>
      <c r="H533" s="407"/>
      <c r="I533" s="407"/>
      <c r="J533" s="407"/>
      <c r="K533" s="407"/>
    </row>
    <row r="534" spans="3:11">
      <c r="C534" s="407"/>
      <c r="D534" s="407"/>
      <c r="E534" s="407"/>
      <c r="F534" s="407"/>
      <c r="G534" s="407"/>
      <c r="H534" s="407"/>
      <c r="I534" s="407"/>
      <c r="J534" s="407"/>
      <c r="K534" s="407"/>
    </row>
    <row r="535" spans="3:11">
      <c r="C535" s="407"/>
      <c r="D535" s="407"/>
      <c r="E535" s="407"/>
      <c r="F535" s="407"/>
      <c r="G535" s="407"/>
      <c r="H535" s="407"/>
      <c r="I535" s="407"/>
      <c r="J535" s="407"/>
      <c r="K535" s="407"/>
    </row>
    <row r="536" spans="3:11">
      <c r="C536" s="407"/>
      <c r="D536" s="407"/>
      <c r="E536" s="407"/>
      <c r="F536" s="407"/>
      <c r="G536" s="407"/>
      <c r="H536" s="407"/>
      <c r="I536" s="407"/>
      <c r="J536" s="407"/>
      <c r="K536" s="407"/>
    </row>
    <row r="537" spans="3:11">
      <c r="C537" s="407"/>
      <c r="D537" s="407"/>
      <c r="E537" s="407"/>
      <c r="F537" s="407"/>
      <c r="G537" s="407"/>
      <c r="H537" s="407"/>
      <c r="I537" s="407"/>
      <c r="J537" s="407"/>
      <c r="K537" s="407"/>
    </row>
    <row r="538" spans="3:11">
      <c r="C538" s="407"/>
      <c r="D538" s="407"/>
      <c r="E538" s="407"/>
      <c r="F538" s="407"/>
      <c r="G538" s="407"/>
      <c r="H538" s="407"/>
      <c r="I538" s="407"/>
      <c r="J538" s="407"/>
      <c r="K538" s="407"/>
    </row>
    <row r="539" spans="3:11">
      <c r="C539" s="407"/>
      <c r="D539" s="407"/>
      <c r="E539" s="407"/>
      <c r="F539" s="407"/>
      <c r="G539" s="407"/>
      <c r="H539" s="407"/>
      <c r="I539" s="407"/>
      <c r="J539" s="407"/>
      <c r="K539" s="407"/>
    </row>
    <row r="540" spans="3:11">
      <c r="C540" s="407"/>
      <c r="D540" s="407"/>
      <c r="E540" s="407"/>
      <c r="F540" s="407"/>
      <c r="G540" s="407"/>
      <c r="H540" s="407"/>
      <c r="I540" s="407"/>
      <c r="J540" s="407"/>
      <c r="K540" s="407"/>
    </row>
    <row r="541" spans="3:11">
      <c r="C541" s="407"/>
      <c r="D541" s="407"/>
      <c r="E541" s="407"/>
      <c r="F541" s="407"/>
      <c r="G541" s="407"/>
      <c r="H541" s="407"/>
      <c r="I541" s="407"/>
      <c r="J541" s="407"/>
      <c r="K541" s="407"/>
    </row>
    <row r="542" spans="3:11">
      <c r="C542" s="407"/>
      <c r="D542" s="407"/>
      <c r="E542" s="407"/>
      <c r="F542" s="407"/>
      <c r="G542" s="407"/>
      <c r="H542" s="407"/>
      <c r="I542" s="407"/>
      <c r="J542" s="407"/>
      <c r="K542" s="407"/>
    </row>
    <row r="543" spans="3:11">
      <c r="C543" s="407"/>
      <c r="D543" s="407"/>
      <c r="E543" s="407"/>
      <c r="F543" s="407"/>
      <c r="G543" s="407"/>
      <c r="H543" s="407"/>
      <c r="I543" s="407"/>
      <c r="J543" s="407"/>
      <c r="K543" s="407"/>
    </row>
    <row r="544" spans="3:11">
      <c r="C544" s="407"/>
      <c r="D544" s="407"/>
      <c r="E544" s="407"/>
      <c r="F544" s="407"/>
      <c r="G544" s="407"/>
      <c r="H544" s="407"/>
      <c r="I544" s="407"/>
      <c r="J544" s="407"/>
      <c r="K544" s="407"/>
    </row>
    <row r="545" spans="3:11">
      <c r="C545" s="407"/>
      <c r="D545" s="407"/>
      <c r="E545" s="407"/>
      <c r="F545" s="407"/>
      <c r="G545" s="407"/>
      <c r="H545" s="407"/>
      <c r="I545" s="407"/>
      <c r="J545" s="407"/>
      <c r="K545" s="407"/>
    </row>
    <row r="546" spans="3:11">
      <c r="C546" s="407"/>
      <c r="D546" s="407"/>
      <c r="E546" s="407"/>
      <c r="F546" s="407"/>
      <c r="G546" s="407"/>
      <c r="H546" s="407"/>
      <c r="I546" s="407"/>
      <c r="J546" s="407"/>
      <c r="K546" s="407"/>
    </row>
    <row r="547" spans="3:11">
      <c r="C547" s="407"/>
      <c r="D547" s="407"/>
      <c r="E547" s="407"/>
      <c r="F547" s="407"/>
      <c r="G547" s="407"/>
      <c r="H547" s="407"/>
      <c r="I547" s="407"/>
      <c r="J547" s="407"/>
      <c r="K547" s="407"/>
    </row>
    <row r="548" spans="3:11">
      <c r="C548" s="407"/>
      <c r="D548" s="407"/>
      <c r="E548" s="407"/>
      <c r="F548" s="407"/>
      <c r="G548" s="407"/>
      <c r="H548" s="407"/>
      <c r="I548" s="407"/>
      <c r="J548" s="407"/>
      <c r="K548" s="407"/>
    </row>
    <row r="549" spans="3:11">
      <c r="C549" s="407"/>
      <c r="D549" s="407"/>
      <c r="E549" s="407"/>
      <c r="F549" s="407"/>
      <c r="G549" s="407"/>
      <c r="H549" s="407"/>
      <c r="I549" s="407"/>
      <c r="J549" s="407"/>
      <c r="K549" s="407"/>
    </row>
    <row r="550" spans="3:11">
      <c r="C550" s="407"/>
      <c r="D550" s="407"/>
      <c r="E550" s="407"/>
      <c r="F550" s="407"/>
      <c r="G550" s="407"/>
      <c r="H550" s="407"/>
      <c r="I550" s="407"/>
      <c r="J550" s="407"/>
      <c r="K550" s="407"/>
    </row>
    <row r="551" spans="3:11">
      <c r="C551" s="407"/>
      <c r="D551" s="407"/>
      <c r="E551" s="407"/>
      <c r="F551" s="407"/>
      <c r="G551" s="407"/>
      <c r="H551" s="407"/>
      <c r="I551" s="407"/>
      <c r="J551" s="407"/>
      <c r="K551" s="407"/>
    </row>
    <row r="552" spans="3:11">
      <c r="C552" s="407"/>
      <c r="D552" s="407"/>
      <c r="E552" s="407"/>
      <c r="F552" s="407"/>
      <c r="G552" s="407"/>
      <c r="H552" s="407"/>
      <c r="I552" s="407"/>
      <c r="J552" s="407"/>
      <c r="K552" s="407"/>
    </row>
    <row r="553" spans="3:11">
      <c r="C553" s="407"/>
      <c r="D553" s="407"/>
      <c r="E553" s="407"/>
      <c r="F553" s="407"/>
      <c r="G553" s="407"/>
      <c r="H553" s="407"/>
      <c r="I553" s="407"/>
      <c r="J553" s="407"/>
      <c r="K553" s="407"/>
    </row>
    <row r="554" spans="3:11">
      <c r="C554" s="407"/>
      <c r="D554" s="407"/>
      <c r="E554" s="407"/>
      <c r="F554" s="407"/>
      <c r="G554" s="407"/>
      <c r="H554" s="407"/>
      <c r="I554" s="407"/>
      <c r="J554" s="407"/>
      <c r="K554" s="407"/>
    </row>
    <row r="555" spans="3:11">
      <c r="C555" s="407"/>
      <c r="D555" s="407"/>
      <c r="E555" s="407"/>
      <c r="F555" s="407"/>
      <c r="G555" s="407"/>
      <c r="H555" s="407"/>
      <c r="I555" s="407"/>
      <c r="J555" s="407"/>
      <c r="K555" s="407"/>
    </row>
    <row r="556" spans="3:11">
      <c r="C556" s="407"/>
      <c r="D556" s="407"/>
      <c r="E556" s="407"/>
      <c r="F556" s="407"/>
      <c r="G556" s="407"/>
      <c r="H556" s="407"/>
      <c r="I556" s="407"/>
      <c r="J556" s="407"/>
      <c r="K556" s="407"/>
    </row>
    <row r="557" spans="3:11">
      <c r="C557" s="407"/>
      <c r="D557" s="407"/>
      <c r="E557" s="407"/>
      <c r="F557" s="407"/>
      <c r="G557" s="407"/>
      <c r="H557" s="407"/>
      <c r="I557" s="407"/>
      <c r="J557" s="407"/>
      <c r="K557" s="407"/>
    </row>
    <row r="558" spans="3:11">
      <c r="C558" s="407"/>
      <c r="D558" s="407"/>
      <c r="E558" s="407"/>
      <c r="F558" s="407"/>
      <c r="G558" s="407"/>
      <c r="H558" s="407"/>
      <c r="I558" s="407"/>
      <c r="J558" s="407"/>
      <c r="K558" s="407"/>
    </row>
    <row r="559" spans="3:11">
      <c r="C559" s="407"/>
      <c r="D559" s="407"/>
      <c r="E559" s="407"/>
      <c r="F559" s="407"/>
      <c r="G559" s="407"/>
      <c r="H559" s="407"/>
      <c r="I559" s="407"/>
      <c r="J559" s="407"/>
      <c r="K559" s="407"/>
    </row>
    <row r="560" spans="3:11">
      <c r="C560" s="407"/>
      <c r="D560" s="407"/>
      <c r="E560" s="407"/>
      <c r="F560" s="407"/>
      <c r="G560" s="407"/>
      <c r="H560" s="407"/>
      <c r="I560" s="407"/>
      <c r="J560" s="407"/>
      <c r="K560" s="407"/>
    </row>
    <row r="561" spans="3:11">
      <c r="C561" s="407"/>
      <c r="D561" s="407"/>
      <c r="E561" s="407"/>
      <c r="F561" s="407"/>
      <c r="G561" s="407"/>
      <c r="H561" s="407"/>
      <c r="I561" s="407"/>
      <c r="J561" s="407"/>
      <c r="K561" s="407"/>
    </row>
    <row r="562" spans="3:11">
      <c r="C562" s="407"/>
      <c r="D562" s="407"/>
      <c r="E562" s="407"/>
      <c r="F562" s="407"/>
      <c r="G562" s="407"/>
      <c r="H562" s="407"/>
      <c r="I562" s="407"/>
      <c r="J562" s="407"/>
      <c r="K562" s="407"/>
    </row>
    <row r="563" spans="3:11">
      <c r="C563" s="407"/>
      <c r="D563" s="407"/>
      <c r="E563" s="407"/>
      <c r="F563" s="407"/>
      <c r="G563" s="407"/>
      <c r="H563" s="407"/>
      <c r="I563" s="407"/>
      <c r="J563" s="407"/>
      <c r="K563" s="407"/>
    </row>
    <row r="564" spans="3:11">
      <c r="C564" s="407"/>
      <c r="D564" s="407"/>
      <c r="E564" s="407"/>
      <c r="F564" s="407"/>
      <c r="G564" s="407"/>
      <c r="H564" s="407"/>
      <c r="I564" s="407"/>
      <c r="J564" s="407"/>
      <c r="K564" s="407"/>
    </row>
    <row r="565" spans="3:11">
      <c r="C565" s="407"/>
      <c r="D565" s="407"/>
      <c r="E565" s="407"/>
      <c r="F565" s="407"/>
      <c r="G565" s="407"/>
      <c r="H565" s="407"/>
      <c r="I565" s="407"/>
      <c r="J565" s="407"/>
      <c r="K565" s="407"/>
    </row>
    <row r="566" spans="3:11">
      <c r="C566" s="407"/>
      <c r="D566" s="407"/>
      <c r="E566" s="407"/>
      <c r="F566" s="407"/>
      <c r="G566" s="407"/>
      <c r="H566" s="407"/>
      <c r="I566" s="407"/>
      <c r="J566" s="407"/>
      <c r="K566" s="407"/>
    </row>
    <row r="567" spans="3:11">
      <c r="C567" s="407"/>
      <c r="D567" s="407"/>
      <c r="E567" s="407"/>
      <c r="F567" s="407"/>
      <c r="G567" s="407"/>
      <c r="H567" s="407"/>
      <c r="I567" s="407"/>
      <c r="J567" s="407"/>
      <c r="K567" s="407"/>
    </row>
    <row r="568" spans="3:11">
      <c r="C568" s="407"/>
      <c r="D568" s="407"/>
      <c r="E568" s="407"/>
      <c r="F568" s="407"/>
      <c r="G568" s="407"/>
      <c r="H568" s="407"/>
      <c r="I568" s="407"/>
      <c r="J568" s="407"/>
      <c r="K568" s="407"/>
    </row>
    <row r="569" spans="3:11">
      <c r="C569" s="407"/>
      <c r="D569" s="407"/>
      <c r="E569" s="407"/>
      <c r="F569" s="407"/>
      <c r="G569" s="407"/>
      <c r="H569" s="407"/>
      <c r="I569" s="407"/>
      <c r="J569" s="407"/>
      <c r="K569" s="407"/>
    </row>
    <row r="570" spans="3:11">
      <c r="C570" s="407"/>
      <c r="D570" s="407"/>
      <c r="E570" s="407"/>
      <c r="F570" s="407"/>
      <c r="G570" s="407"/>
      <c r="H570" s="407"/>
      <c r="I570" s="407"/>
      <c r="J570" s="407"/>
      <c r="K570" s="407"/>
    </row>
    <row r="571" spans="3:11">
      <c r="C571" s="407"/>
      <c r="D571" s="407"/>
      <c r="E571" s="407"/>
      <c r="F571" s="407"/>
      <c r="G571" s="407"/>
      <c r="H571" s="407"/>
      <c r="I571" s="407"/>
      <c r="J571" s="407"/>
      <c r="K571" s="407"/>
    </row>
    <row r="572" spans="3:11">
      <c r="C572" s="407"/>
      <c r="D572" s="407"/>
      <c r="E572" s="407"/>
      <c r="F572" s="407"/>
      <c r="G572" s="407"/>
      <c r="H572" s="407"/>
      <c r="I572" s="407"/>
      <c r="J572" s="407"/>
      <c r="K572" s="407"/>
    </row>
    <row r="573" spans="3:11">
      <c r="C573" s="407"/>
      <c r="D573" s="407"/>
      <c r="E573" s="407"/>
      <c r="F573" s="407"/>
      <c r="G573" s="407"/>
      <c r="H573" s="407"/>
      <c r="I573" s="407"/>
      <c r="J573" s="407"/>
      <c r="K573" s="407"/>
    </row>
    <row r="574" spans="3:11">
      <c r="C574" s="407"/>
      <c r="D574" s="407"/>
      <c r="E574" s="407"/>
      <c r="F574" s="407"/>
      <c r="G574" s="407"/>
      <c r="H574" s="407"/>
      <c r="I574" s="407"/>
      <c r="J574" s="407"/>
      <c r="K574" s="407"/>
    </row>
    <row r="575" spans="3:11">
      <c r="C575" s="407"/>
      <c r="D575" s="407"/>
      <c r="E575" s="407"/>
      <c r="F575" s="407"/>
      <c r="G575" s="407"/>
      <c r="H575" s="407"/>
      <c r="I575" s="407"/>
      <c r="J575" s="407"/>
      <c r="K575" s="407"/>
    </row>
    <row r="576" spans="3:11">
      <c r="C576" s="407"/>
      <c r="D576" s="407"/>
      <c r="E576" s="407"/>
      <c r="F576" s="407"/>
      <c r="G576" s="407"/>
      <c r="H576" s="407"/>
      <c r="I576" s="407"/>
      <c r="J576" s="407"/>
      <c r="K576" s="407"/>
    </row>
    <row r="577" spans="3:11">
      <c r="C577" s="407"/>
      <c r="D577" s="407"/>
      <c r="E577" s="407"/>
      <c r="F577" s="407"/>
      <c r="G577" s="407"/>
      <c r="H577" s="407"/>
      <c r="I577" s="407"/>
      <c r="J577" s="407"/>
      <c r="K577" s="407"/>
    </row>
    <row r="578" spans="3:11">
      <c r="C578" s="407"/>
      <c r="D578" s="407"/>
      <c r="E578" s="407"/>
      <c r="F578" s="407"/>
      <c r="G578" s="407"/>
      <c r="H578" s="407"/>
      <c r="I578" s="407"/>
      <c r="J578" s="407"/>
      <c r="K578" s="407"/>
    </row>
    <row r="579" spans="3:11">
      <c r="C579" s="407"/>
      <c r="D579" s="407"/>
      <c r="E579" s="407"/>
      <c r="F579" s="407"/>
      <c r="G579" s="407"/>
      <c r="H579" s="407"/>
      <c r="I579" s="407"/>
      <c r="J579" s="407"/>
      <c r="K579" s="407"/>
    </row>
    <row r="580" spans="3:11">
      <c r="C580" s="407"/>
      <c r="D580" s="407"/>
      <c r="E580" s="407"/>
      <c r="F580" s="407"/>
      <c r="G580" s="407"/>
      <c r="H580" s="407"/>
      <c r="I580" s="407"/>
      <c r="J580" s="407"/>
      <c r="K580" s="407"/>
    </row>
    <row r="581" spans="3:11">
      <c r="C581" s="407"/>
      <c r="D581" s="407"/>
      <c r="E581" s="407"/>
      <c r="F581" s="407"/>
      <c r="G581" s="407"/>
      <c r="H581" s="407"/>
      <c r="I581" s="407"/>
      <c r="J581" s="407"/>
      <c r="K581" s="407"/>
    </row>
    <row r="582" spans="3:11">
      <c r="C582" s="407"/>
      <c r="D582" s="407"/>
      <c r="E582" s="407"/>
      <c r="F582" s="407"/>
      <c r="G582" s="407"/>
      <c r="H582" s="407"/>
      <c r="I582" s="407"/>
      <c r="J582" s="407"/>
      <c r="K582" s="407"/>
    </row>
    <row r="583" spans="3:11">
      <c r="C583" s="407"/>
      <c r="D583" s="407"/>
      <c r="E583" s="407"/>
      <c r="F583" s="407"/>
      <c r="G583" s="407"/>
      <c r="H583" s="407"/>
      <c r="I583" s="407"/>
      <c r="J583" s="407"/>
      <c r="K583" s="407"/>
    </row>
    <row r="584" spans="3:11">
      <c r="C584" s="407"/>
      <c r="D584" s="407"/>
      <c r="E584" s="407"/>
      <c r="F584" s="407"/>
      <c r="G584" s="407"/>
      <c r="H584" s="407"/>
      <c r="I584" s="407"/>
      <c r="J584" s="407"/>
      <c r="K584" s="407"/>
    </row>
    <row r="585" spans="3:11">
      <c r="C585" s="407"/>
      <c r="D585" s="407"/>
      <c r="E585" s="407"/>
      <c r="F585" s="407"/>
      <c r="G585" s="407"/>
      <c r="H585" s="407"/>
      <c r="I585" s="407"/>
      <c r="J585" s="407"/>
      <c r="K585" s="407"/>
    </row>
    <row r="586" spans="3:11">
      <c r="C586" s="407"/>
      <c r="D586" s="407"/>
      <c r="E586" s="407"/>
      <c r="F586" s="407"/>
      <c r="G586" s="407"/>
      <c r="H586" s="407"/>
      <c r="I586" s="407"/>
      <c r="J586" s="407"/>
      <c r="K586" s="407"/>
    </row>
    <row r="587" spans="3:11">
      <c r="C587" s="407"/>
      <c r="D587" s="407"/>
      <c r="E587" s="407"/>
      <c r="F587" s="407"/>
      <c r="G587" s="407"/>
      <c r="H587" s="407"/>
      <c r="I587" s="407"/>
      <c r="J587" s="407"/>
      <c r="K587" s="407"/>
    </row>
    <row r="588" spans="3:11">
      <c r="C588" s="407"/>
      <c r="D588" s="407"/>
      <c r="E588" s="407"/>
      <c r="F588" s="407"/>
      <c r="G588" s="407"/>
      <c r="H588" s="407"/>
      <c r="I588" s="407"/>
      <c r="J588" s="407"/>
      <c r="K588" s="407"/>
    </row>
    <row r="589" spans="3:11">
      <c r="C589" s="407"/>
      <c r="D589" s="407"/>
      <c r="E589" s="407"/>
      <c r="F589" s="407"/>
      <c r="G589" s="407"/>
      <c r="H589" s="407"/>
      <c r="I589" s="407"/>
      <c r="J589" s="407"/>
      <c r="K589" s="407"/>
    </row>
    <row r="590" spans="3:11">
      <c r="C590" s="407"/>
      <c r="D590" s="407"/>
      <c r="E590" s="407"/>
      <c r="F590" s="407"/>
      <c r="G590" s="407"/>
      <c r="H590" s="407"/>
      <c r="I590" s="407"/>
      <c r="J590" s="407"/>
      <c r="K590" s="407"/>
    </row>
    <row r="591" spans="3:11">
      <c r="C591" s="407"/>
      <c r="D591" s="407"/>
      <c r="E591" s="407"/>
      <c r="F591" s="407"/>
      <c r="G591" s="407"/>
      <c r="H591" s="407"/>
      <c r="I591" s="407"/>
      <c r="J591" s="407"/>
      <c r="K591" s="407"/>
    </row>
    <row r="592" spans="3:11">
      <c r="C592" s="407"/>
      <c r="D592" s="407"/>
      <c r="E592" s="407"/>
      <c r="F592" s="407"/>
      <c r="G592" s="407"/>
      <c r="H592" s="407"/>
      <c r="I592" s="407"/>
      <c r="J592" s="407"/>
      <c r="K592" s="407"/>
    </row>
    <row r="593" spans="3:11">
      <c r="C593" s="407"/>
      <c r="D593" s="407"/>
      <c r="E593" s="407"/>
      <c r="F593" s="407"/>
      <c r="G593" s="407"/>
      <c r="H593" s="407"/>
      <c r="I593" s="407"/>
      <c r="J593" s="407"/>
      <c r="K593" s="407"/>
    </row>
    <row r="594" spans="3:11">
      <c r="C594" s="407"/>
      <c r="D594" s="407"/>
      <c r="E594" s="407"/>
      <c r="F594" s="407"/>
      <c r="G594" s="407"/>
      <c r="H594" s="407"/>
      <c r="I594" s="407"/>
      <c r="J594" s="407"/>
      <c r="K594" s="407"/>
    </row>
    <row r="595" spans="3:11">
      <c r="C595" s="407"/>
      <c r="D595" s="407"/>
      <c r="E595" s="407"/>
      <c r="F595" s="407"/>
      <c r="G595" s="407"/>
      <c r="H595" s="407"/>
      <c r="I595" s="407"/>
      <c r="J595" s="407"/>
      <c r="K595" s="407"/>
    </row>
    <row r="596" spans="3:11">
      <c r="C596" s="407"/>
      <c r="D596" s="407"/>
      <c r="E596" s="407"/>
      <c r="F596" s="407"/>
      <c r="G596" s="407"/>
      <c r="H596" s="407"/>
      <c r="I596" s="407"/>
      <c r="J596" s="407"/>
      <c r="K596" s="407"/>
    </row>
    <row r="597" spans="3:11">
      <c r="C597" s="407"/>
      <c r="D597" s="407"/>
      <c r="E597" s="407"/>
      <c r="F597" s="407"/>
      <c r="G597" s="407"/>
      <c r="H597" s="407"/>
      <c r="I597" s="407"/>
      <c r="J597" s="407"/>
      <c r="K597" s="407"/>
    </row>
    <row r="598" spans="3:11">
      <c r="C598" s="407"/>
      <c r="D598" s="407"/>
      <c r="E598" s="407"/>
      <c r="F598" s="407"/>
      <c r="G598" s="407"/>
      <c r="H598" s="407"/>
      <c r="I598" s="407"/>
      <c r="J598" s="407"/>
      <c r="K598" s="407"/>
    </row>
    <row r="599" spans="3:11">
      <c r="C599" s="407"/>
      <c r="D599" s="407"/>
      <c r="E599" s="407"/>
      <c r="F599" s="407"/>
      <c r="G599" s="407"/>
      <c r="H599" s="407"/>
      <c r="I599" s="407"/>
      <c r="J599" s="407"/>
      <c r="K599" s="407"/>
    </row>
    <row r="600" spans="3:11">
      <c r="C600" s="407"/>
      <c r="D600" s="407"/>
      <c r="E600" s="407"/>
      <c r="F600" s="407"/>
      <c r="G600" s="407"/>
      <c r="H600" s="407"/>
      <c r="I600" s="407"/>
      <c r="J600" s="407"/>
      <c r="K600" s="407"/>
    </row>
    <row r="601" spans="3:11">
      <c r="C601" s="407"/>
      <c r="D601" s="407"/>
      <c r="E601" s="407"/>
      <c r="F601" s="407"/>
      <c r="G601" s="407"/>
      <c r="H601" s="407"/>
      <c r="I601" s="407"/>
      <c r="J601" s="407"/>
      <c r="K601" s="407"/>
    </row>
    <row r="602" spans="3:11">
      <c r="C602" s="407"/>
      <c r="D602" s="407"/>
      <c r="E602" s="407"/>
      <c r="F602" s="407"/>
      <c r="G602" s="407"/>
      <c r="H602" s="407"/>
      <c r="I602" s="407"/>
      <c r="J602" s="407"/>
      <c r="K602" s="407"/>
    </row>
    <row r="603" spans="3:11">
      <c r="C603" s="407"/>
      <c r="D603" s="407"/>
      <c r="E603" s="407"/>
      <c r="F603" s="407"/>
      <c r="G603" s="407"/>
      <c r="H603" s="407"/>
      <c r="I603" s="407"/>
      <c r="J603" s="407"/>
      <c r="K603" s="407"/>
    </row>
    <row r="604" spans="3:11">
      <c r="C604" s="407"/>
      <c r="D604" s="407"/>
      <c r="E604" s="407"/>
      <c r="F604" s="407"/>
      <c r="G604" s="407"/>
      <c r="H604" s="407"/>
      <c r="I604" s="407"/>
      <c r="J604" s="407"/>
      <c r="K604" s="407"/>
    </row>
    <row r="605" spans="3:11">
      <c r="C605" s="407"/>
      <c r="D605" s="407"/>
      <c r="E605" s="407"/>
      <c r="F605" s="407"/>
      <c r="G605" s="407"/>
      <c r="H605" s="407"/>
      <c r="I605" s="407"/>
      <c r="J605" s="407"/>
      <c r="K605" s="407"/>
    </row>
    <row r="606" spans="3:11">
      <c r="C606" s="407"/>
      <c r="D606" s="407"/>
      <c r="E606" s="407"/>
      <c r="F606" s="407"/>
      <c r="G606" s="407"/>
      <c r="H606" s="407"/>
      <c r="I606" s="407"/>
      <c r="J606" s="407"/>
      <c r="K606" s="407"/>
    </row>
    <row r="607" spans="3:11">
      <c r="C607" s="407"/>
      <c r="D607" s="407"/>
      <c r="E607" s="407"/>
      <c r="F607" s="407"/>
      <c r="G607" s="407"/>
      <c r="H607" s="407"/>
      <c r="I607" s="407"/>
      <c r="J607" s="407"/>
      <c r="K607" s="407"/>
    </row>
    <row r="608" spans="3:11">
      <c r="C608" s="407"/>
      <c r="D608" s="407"/>
      <c r="E608" s="407"/>
      <c r="F608" s="407"/>
      <c r="G608" s="407"/>
      <c r="H608" s="407"/>
      <c r="I608" s="407"/>
      <c r="J608" s="407"/>
      <c r="K608" s="407"/>
    </row>
    <row r="609" spans="3:11">
      <c r="C609" s="407"/>
      <c r="D609" s="407"/>
      <c r="E609" s="407"/>
      <c r="F609" s="407"/>
      <c r="G609" s="407"/>
      <c r="H609" s="407"/>
      <c r="I609" s="407"/>
      <c r="J609" s="407"/>
      <c r="K609" s="407"/>
    </row>
    <row r="610" spans="3:11">
      <c r="C610" s="407"/>
      <c r="D610" s="407"/>
      <c r="E610" s="407"/>
      <c r="F610" s="407"/>
      <c r="G610" s="407"/>
      <c r="H610" s="407"/>
      <c r="I610" s="407"/>
      <c r="J610" s="407"/>
      <c r="K610" s="407"/>
    </row>
    <row r="611" spans="3:11">
      <c r="C611" s="407"/>
      <c r="D611" s="407"/>
      <c r="E611" s="407"/>
      <c r="F611" s="407"/>
      <c r="G611" s="407"/>
      <c r="H611" s="407"/>
      <c r="I611" s="407"/>
      <c r="J611" s="407"/>
      <c r="K611" s="407"/>
    </row>
    <row r="612" spans="3:11">
      <c r="C612" s="407"/>
      <c r="D612" s="407"/>
      <c r="E612" s="407"/>
      <c r="F612" s="407"/>
      <c r="G612" s="407"/>
      <c r="H612" s="407"/>
      <c r="I612" s="407"/>
      <c r="J612" s="407"/>
      <c r="K612" s="407"/>
    </row>
    <row r="613" spans="3:11">
      <c r="C613" s="407"/>
      <c r="D613" s="407"/>
      <c r="E613" s="407"/>
      <c r="F613" s="407"/>
      <c r="G613" s="407"/>
      <c r="H613" s="407"/>
      <c r="I613" s="407"/>
      <c r="J613" s="407"/>
      <c r="K613" s="407"/>
    </row>
    <row r="614" spans="3:11">
      <c r="C614" s="407"/>
      <c r="D614" s="407"/>
      <c r="E614" s="407"/>
      <c r="F614" s="407"/>
      <c r="G614" s="407"/>
      <c r="H614" s="407"/>
      <c r="I614" s="407"/>
      <c r="J614" s="407"/>
      <c r="K614" s="407"/>
    </row>
    <row r="615" spans="3:11">
      <c r="C615" s="407"/>
      <c r="D615" s="407"/>
      <c r="E615" s="407"/>
      <c r="F615" s="407"/>
      <c r="G615" s="407"/>
      <c r="H615" s="407"/>
      <c r="I615" s="407"/>
      <c r="J615" s="407"/>
      <c r="K615" s="407"/>
    </row>
    <row r="616" spans="3:11">
      <c r="C616" s="407"/>
      <c r="D616" s="407"/>
      <c r="E616" s="407"/>
      <c r="F616" s="407"/>
      <c r="G616" s="407"/>
      <c r="H616" s="407"/>
      <c r="I616" s="407"/>
      <c r="J616" s="407"/>
      <c r="K616" s="407"/>
    </row>
    <row r="617" spans="3:11">
      <c r="C617" s="407"/>
      <c r="D617" s="407"/>
      <c r="E617" s="407"/>
      <c r="F617" s="407"/>
      <c r="G617" s="407"/>
      <c r="H617" s="407"/>
      <c r="I617" s="407"/>
      <c r="J617" s="407"/>
      <c r="K617" s="407"/>
    </row>
    <row r="618" spans="3:11">
      <c r="C618" s="407"/>
      <c r="D618" s="407"/>
      <c r="E618" s="407"/>
      <c r="F618" s="407"/>
      <c r="G618" s="407"/>
      <c r="H618" s="407"/>
      <c r="I618" s="407"/>
      <c r="J618" s="407"/>
      <c r="K618" s="407"/>
    </row>
    <row r="619" spans="3:11">
      <c r="C619" s="407"/>
      <c r="D619" s="407"/>
      <c r="E619" s="407"/>
      <c r="F619" s="407"/>
      <c r="G619" s="407"/>
      <c r="H619" s="407"/>
      <c r="I619" s="407"/>
      <c r="J619" s="407"/>
      <c r="K619" s="407"/>
    </row>
    <row r="620" spans="3:11">
      <c r="C620" s="407"/>
      <c r="D620" s="407"/>
      <c r="E620" s="407"/>
      <c r="F620" s="407"/>
      <c r="G620" s="407"/>
      <c r="H620" s="407"/>
      <c r="I620" s="407"/>
      <c r="J620" s="407"/>
      <c r="K620" s="407"/>
    </row>
    <row r="621" spans="3:11">
      <c r="C621" s="407"/>
      <c r="D621" s="407"/>
      <c r="E621" s="407"/>
      <c r="F621" s="407"/>
      <c r="G621" s="407"/>
      <c r="H621" s="407"/>
      <c r="I621" s="407"/>
      <c r="J621" s="407"/>
      <c r="K621" s="407"/>
    </row>
    <row r="622" spans="3:11">
      <c r="C622" s="407"/>
      <c r="D622" s="407"/>
      <c r="E622" s="407"/>
      <c r="F622" s="407"/>
      <c r="G622" s="407"/>
      <c r="H622" s="407"/>
      <c r="I622" s="407"/>
      <c r="J622" s="407"/>
      <c r="K622" s="407"/>
    </row>
    <row r="623" spans="3:11">
      <c r="C623" s="407"/>
      <c r="D623" s="407"/>
      <c r="E623" s="407"/>
      <c r="F623" s="407"/>
      <c r="G623" s="407"/>
      <c r="H623" s="407"/>
      <c r="I623" s="407"/>
      <c r="J623" s="407"/>
      <c r="K623" s="407"/>
    </row>
    <row r="624" spans="3:11">
      <c r="C624" s="407"/>
      <c r="D624" s="407"/>
      <c r="E624" s="407"/>
      <c r="F624" s="407"/>
      <c r="G624" s="407"/>
      <c r="H624" s="407"/>
      <c r="I624" s="407"/>
      <c r="J624" s="407"/>
      <c r="K624" s="407"/>
    </row>
    <row r="625" spans="3:11">
      <c r="C625" s="407"/>
      <c r="D625" s="407"/>
      <c r="E625" s="407"/>
      <c r="F625" s="407"/>
      <c r="G625" s="407"/>
      <c r="H625" s="407"/>
      <c r="I625" s="407"/>
      <c r="J625" s="407"/>
      <c r="K625" s="407"/>
    </row>
    <row r="626" spans="3:11">
      <c r="C626" s="407"/>
      <c r="D626" s="407"/>
      <c r="E626" s="407"/>
      <c r="F626" s="407"/>
      <c r="G626" s="407"/>
      <c r="H626" s="407"/>
      <c r="I626" s="407"/>
      <c r="J626" s="407"/>
      <c r="K626" s="407"/>
    </row>
    <row r="627" spans="3:11">
      <c r="C627" s="407"/>
      <c r="D627" s="407"/>
      <c r="E627" s="407"/>
      <c r="F627" s="407"/>
      <c r="G627" s="407"/>
      <c r="H627" s="407"/>
      <c r="I627" s="407"/>
      <c r="J627" s="407"/>
      <c r="K627" s="407"/>
    </row>
    <row r="628" spans="3:11">
      <c r="C628" s="407"/>
      <c r="D628" s="407"/>
      <c r="E628" s="407"/>
      <c r="F628" s="407"/>
      <c r="G628" s="407"/>
      <c r="H628" s="407"/>
      <c r="I628" s="407"/>
      <c r="J628" s="407"/>
      <c r="K628" s="407"/>
    </row>
    <row r="629" spans="3:11">
      <c r="C629" s="407"/>
      <c r="D629" s="407"/>
      <c r="E629" s="407"/>
      <c r="F629" s="407"/>
      <c r="G629" s="407"/>
      <c r="H629" s="407"/>
      <c r="I629" s="407"/>
      <c r="J629" s="407"/>
      <c r="K629" s="407"/>
    </row>
    <row r="630" spans="3:11">
      <c r="C630" s="407"/>
      <c r="D630" s="407"/>
      <c r="E630" s="407"/>
      <c r="F630" s="407"/>
      <c r="G630" s="407"/>
      <c r="H630" s="407"/>
      <c r="I630" s="407"/>
      <c r="J630" s="407"/>
      <c r="K630" s="407"/>
    </row>
    <row r="631" spans="3:11">
      <c r="C631" s="407"/>
      <c r="D631" s="407"/>
      <c r="E631" s="407"/>
      <c r="F631" s="407"/>
      <c r="G631" s="407"/>
      <c r="H631" s="407"/>
      <c r="I631" s="407"/>
      <c r="J631" s="407"/>
      <c r="K631" s="407"/>
    </row>
    <row r="632" spans="3:11">
      <c r="C632" s="407"/>
      <c r="D632" s="407"/>
      <c r="E632" s="407"/>
      <c r="F632" s="407"/>
      <c r="G632" s="407"/>
      <c r="H632" s="407"/>
      <c r="I632" s="407"/>
      <c r="J632" s="407"/>
      <c r="K632" s="407"/>
    </row>
    <row r="633" spans="3:11">
      <c r="C633" s="407"/>
      <c r="D633" s="407"/>
      <c r="E633" s="407"/>
      <c r="F633" s="407"/>
      <c r="G633" s="407"/>
      <c r="H633" s="407"/>
      <c r="I633" s="407"/>
      <c r="J633" s="407"/>
      <c r="K633" s="407"/>
    </row>
    <row r="634" spans="3:11">
      <c r="C634" s="407"/>
      <c r="D634" s="407"/>
      <c r="E634" s="407"/>
      <c r="F634" s="407"/>
      <c r="G634" s="407"/>
      <c r="H634" s="407"/>
      <c r="I634" s="407"/>
      <c r="J634" s="407"/>
      <c r="K634" s="407"/>
    </row>
    <row r="635" spans="3:11">
      <c r="C635" s="407"/>
      <c r="D635" s="407"/>
      <c r="E635" s="407"/>
      <c r="F635" s="407"/>
      <c r="G635" s="407"/>
      <c r="H635" s="407"/>
      <c r="I635" s="407"/>
      <c r="J635" s="407"/>
      <c r="K635" s="407"/>
    </row>
    <row r="636" spans="3:11">
      <c r="C636" s="407"/>
      <c r="D636" s="407"/>
      <c r="E636" s="407"/>
      <c r="F636" s="407"/>
      <c r="G636" s="407"/>
      <c r="H636" s="407"/>
      <c r="I636" s="407"/>
      <c r="J636" s="407"/>
      <c r="K636" s="407"/>
    </row>
    <row r="637" spans="3:11">
      <c r="C637" s="407"/>
      <c r="D637" s="407"/>
      <c r="E637" s="407"/>
      <c r="F637" s="407"/>
      <c r="G637" s="407"/>
      <c r="H637" s="407"/>
      <c r="I637" s="407"/>
      <c r="J637" s="407"/>
      <c r="K637" s="407"/>
    </row>
    <row r="638" spans="3:11">
      <c r="C638" s="407"/>
      <c r="D638" s="407"/>
      <c r="E638" s="407"/>
      <c r="F638" s="407"/>
      <c r="G638" s="407"/>
      <c r="H638" s="407"/>
      <c r="I638" s="407"/>
      <c r="J638" s="407"/>
      <c r="K638" s="407"/>
    </row>
    <row r="639" spans="3:11">
      <c r="C639" s="407"/>
      <c r="D639" s="407"/>
      <c r="E639" s="407"/>
      <c r="F639" s="407"/>
      <c r="G639" s="407"/>
      <c r="H639" s="407"/>
      <c r="I639" s="407"/>
      <c r="J639" s="407"/>
      <c r="K639" s="407"/>
    </row>
    <row r="640" spans="3:11">
      <c r="C640" s="407"/>
      <c r="D640" s="407"/>
      <c r="E640" s="407"/>
      <c r="F640" s="407"/>
      <c r="G640" s="407"/>
      <c r="H640" s="407"/>
      <c r="I640" s="407"/>
      <c r="J640" s="407"/>
      <c r="K640" s="407"/>
    </row>
    <row r="641" spans="3:11">
      <c r="C641" s="407"/>
      <c r="D641" s="407"/>
      <c r="E641" s="407"/>
      <c r="F641" s="407"/>
      <c r="G641" s="407"/>
      <c r="H641" s="407"/>
      <c r="I641" s="407"/>
      <c r="J641" s="407"/>
      <c r="K641" s="407"/>
    </row>
    <row r="642" spans="3:11">
      <c r="C642" s="407"/>
      <c r="D642" s="407"/>
      <c r="E642" s="407"/>
      <c r="F642" s="407"/>
      <c r="G642" s="407"/>
      <c r="H642" s="407"/>
      <c r="I642" s="407"/>
      <c r="J642" s="407"/>
      <c r="K642" s="407"/>
    </row>
    <row r="643" spans="3:11">
      <c r="C643" s="407"/>
      <c r="D643" s="407"/>
      <c r="E643" s="407"/>
      <c r="F643" s="407"/>
      <c r="G643" s="407"/>
      <c r="H643" s="407"/>
      <c r="I643" s="407"/>
      <c r="J643" s="407"/>
      <c r="K643" s="407"/>
    </row>
    <row r="644" spans="3:11">
      <c r="C644" s="407"/>
      <c r="D644" s="407"/>
      <c r="E644" s="407"/>
      <c r="F644" s="407"/>
      <c r="G644" s="407"/>
      <c r="H644" s="407"/>
      <c r="I644" s="407"/>
      <c r="J644" s="407"/>
      <c r="K644" s="407"/>
    </row>
    <row r="645" spans="3:11">
      <c r="C645" s="407"/>
      <c r="D645" s="407"/>
      <c r="E645" s="407"/>
      <c r="F645" s="407"/>
      <c r="G645" s="407"/>
      <c r="H645" s="407"/>
      <c r="I645" s="407"/>
      <c r="J645" s="407"/>
      <c r="K645" s="407"/>
    </row>
    <row r="646" spans="3:11">
      <c r="C646" s="407"/>
      <c r="D646" s="407"/>
      <c r="E646" s="407"/>
      <c r="F646" s="407"/>
      <c r="G646" s="407"/>
      <c r="H646" s="407"/>
      <c r="I646" s="407"/>
      <c r="J646" s="407"/>
      <c r="K646" s="407"/>
    </row>
    <row r="647" spans="3:11">
      <c r="C647" s="407"/>
      <c r="D647" s="407"/>
      <c r="E647" s="407"/>
      <c r="F647" s="407"/>
      <c r="G647" s="407"/>
      <c r="H647" s="407"/>
      <c r="I647" s="407"/>
      <c r="J647" s="407"/>
      <c r="K647" s="407"/>
    </row>
    <row r="648" spans="3:11">
      <c r="C648" s="407"/>
      <c r="D648" s="407"/>
      <c r="E648" s="407"/>
      <c r="F648" s="407"/>
      <c r="G648" s="407"/>
      <c r="H648" s="407"/>
      <c r="I648" s="407"/>
      <c r="J648" s="407"/>
      <c r="K648" s="407"/>
    </row>
    <row r="649" spans="3:11">
      <c r="C649" s="407"/>
      <c r="D649" s="407"/>
      <c r="E649" s="407"/>
      <c r="F649" s="407"/>
      <c r="G649" s="407"/>
      <c r="H649" s="407"/>
      <c r="I649" s="407"/>
      <c r="J649" s="407"/>
      <c r="K649" s="407"/>
    </row>
    <row r="650" spans="3:11">
      <c r="C650" s="407"/>
      <c r="D650" s="407"/>
      <c r="E650" s="407"/>
      <c r="F650" s="407"/>
      <c r="G650" s="407"/>
      <c r="H650" s="407"/>
      <c r="I650" s="407"/>
      <c r="J650" s="407"/>
      <c r="K650" s="407"/>
    </row>
    <row r="651" spans="3:11">
      <c r="C651" s="407"/>
      <c r="D651" s="407"/>
      <c r="E651" s="407"/>
      <c r="F651" s="407"/>
      <c r="G651" s="407"/>
      <c r="H651" s="407"/>
      <c r="I651" s="407"/>
      <c r="J651" s="407"/>
      <c r="K651" s="407"/>
    </row>
    <row r="652" spans="3:11">
      <c r="C652" s="407"/>
      <c r="D652" s="407"/>
      <c r="E652" s="407"/>
      <c r="F652" s="407"/>
      <c r="G652" s="407"/>
      <c r="H652" s="407"/>
      <c r="I652" s="407"/>
      <c r="J652" s="407"/>
      <c r="K652" s="407"/>
    </row>
    <row r="653" spans="3:11">
      <c r="C653" s="407"/>
      <c r="D653" s="407"/>
      <c r="E653" s="407"/>
      <c r="F653" s="407"/>
      <c r="G653" s="407"/>
      <c r="H653" s="407"/>
      <c r="I653" s="407"/>
      <c r="J653" s="407"/>
      <c r="K653" s="407"/>
    </row>
    <row r="654" spans="3:11">
      <c r="C654" s="407"/>
      <c r="D654" s="407"/>
      <c r="E654" s="407"/>
      <c r="F654" s="407"/>
      <c r="G654" s="407"/>
      <c r="H654" s="407"/>
      <c r="I654" s="407"/>
      <c r="J654" s="407"/>
      <c r="K654" s="407"/>
    </row>
    <row r="655" spans="3:11">
      <c r="C655" s="407"/>
      <c r="D655" s="407"/>
      <c r="E655" s="407"/>
      <c r="F655" s="407"/>
      <c r="G655" s="407"/>
      <c r="H655" s="407"/>
      <c r="I655" s="407"/>
      <c r="J655" s="407"/>
      <c r="K655" s="407"/>
    </row>
    <row r="656" spans="3:11">
      <c r="C656" s="407"/>
      <c r="D656" s="407"/>
      <c r="E656" s="407"/>
      <c r="F656" s="407"/>
      <c r="G656" s="407"/>
      <c r="H656" s="407"/>
      <c r="I656" s="407"/>
      <c r="J656" s="407"/>
      <c r="K656" s="407"/>
    </row>
    <row r="657" spans="3:11">
      <c r="C657" s="407"/>
      <c r="D657" s="407"/>
      <c r="E657" s="407"/>
      <c r="F657" s="407"/>
      <c r="G657" s="407"/>
      <c r="H657" s="407"/>
      <c r="I657" s="407"/>
      <c r="J657" s="407"/>
      <c r="K657" s="407"/>
    </row>
    <row r="658" spans="3:11">
      <c r="C658" s="407"/>
      <c r="D658" s="407"/>
      <c r="E658" s="407"/>
      <c r="F658" s="407"/>
      <c r="G658" s="407"/>
      <c r="H658" s="407"/>
      <c r="I658" s="407"/>
      <c r="J658" s="407"/>
      <c r="K658" s="407"/>
    </row>
    <row r="659" spans="3:11">
      <c r="C659" s="407"/>
      <c r="D659" s="407"/>
      <c r="E659" s="407"/>
      <c r="F659" s="407"/>
      <c r="G659" s="407"/>
      <c r="H659" s="407"/>
      <c r="I659" s="407"/>
      <c r="J659" s="407"/>
      <c r="K659" s="407"/>
    </row>
    <row r="660" spans="3:11">
      <c r="C660" s="407"/>
      <c r="D660" s="407"/>
      <c r="E660" s="407"/>
      <c r="F660" s="407"/>
      <c r="G660" s="407"/>
      <c r="H660" s="407"/>
      <c r="I660" s="407"/>
      <c r="J660" s="407"/>
      <c r="K660" s="407"/>
    </row>
    <row r="661" spans="3:11">
      <c r="C661" s="407"/>
      <c r="D661" s="407"/>
      <c r="E661" s="407"/>
      <c r="F661" s="407"/>
      <c r="G661" s="407"/>
      <c r="H661" s="407"/>
      <c r="I661" s="407"/>
      <c r="J661" s="407"/>
      <c r="K661" s="407"/>
    </row>
    <row r="662" spans="3:11">
      <c r="C662" s="407"/>
      <c r="D662" s="407"/>
      <c r="E662" s="407"/>
      <c r="F662" s="407"/>
      <c r="G662" s="407"/>
      <c r="H662" s="407"/>
      <c r="I662" s="407"/>
      <c r="J662" s="407"/>
      <c r="K662" s="407"/>
    </row>
    <row r="663" spans="3:11">
      <c r="C663" s="407"/>
      <c r="D663" s="407"/>
      <c r="E663" s="407"/>
      <c r="F663" s="407"/>
      <c r="G663" s="407"/>
      <c r="H663" s="407"/>
      <c r="I663" s="407"/>
      <c r="J663" s="407"/>
      <c r="K663" s="407"/>
    </row>
    <row r="664" spans="3:11">
      <c r="C664" s="407"/>
      <c r="D664" s="407"/>
      <c r="E664" s="407"/>
      <c r="F664" s="407"/>
      <c r="G664" s="407"/>
      <c r="H664" s="407"/>
      <c r="I664" s="407"/>
      <c r="J664" s="407"/>
      <c r="K664" s="407"/>
    </row>
    <row r="665" spans="3:11">
      <c r="C665" s="407"/>
      <c r="D665" s="407"/>
      <c r="E665" s="407"/>
      <c r="F665" s="407"/>
      <c r="G665" s="407"/>
      <c r="H665" s="407"/>
      <c r="I665" s="407"/>
      <c r="J665" s="407"/>
      <c r="K665" s="407"/>
    </row>
    <row r="666" spans="3:11">
      <c r="C666" s="407"/>
      <c r="D666" s="407"/>
      <c r="E666" s="407"/>
      <c r="F666" s="407"/>
      <c r="G666" s="407"/>
      <c r="H666" s="407"/>
      <c r="I666" s="407"/>
      <c r="J666" s="407"/>
      <c r="K666" s="407"/>
    </row>
    <row r="667" spans="3:11">
      <c r="C667" s="407"/>
      <c r="D667" s="407"/>
      <c r="E667" s="407"/>
      <c r="F667" s="407"/>
      <c r="G667" s="407"/>
      <c r="H667" s="407"/>
      <c r="I667" s="407"/>
      <c r="J667" s="407"/>
      <c r="K667" s="407"/>
    </row>
    <row r="668" spans="3:11">
      <c r="C668" s="407"/>
      <c r="D668" s="407"/>
      <c r="E668" s="407"/>
      <c r="F668" s="407"/>
      <c r="G668" s="407"/>
      <c r="H668" s="407"/>
      <c r="I668" s="407"/>
      <c r="J668" s="407"/>
      <c r="K668" s="407"/>
    </row>
    <row r="669" spans="3:11">
      <c r="C669" s="407"/>
      <c r="D669" s="407"/>
      <c r="E669" s="407"/>
      <c r="F669" s="407"/>
      <c r="G669" s="407"/>
      <c r="H669" s="407"/>
      <c r="I669" s="407"/>
      <c r="J669" s="407"/>
      <c r="K669" s="407"/>
    </row>
    <row r="670" spans="3:11">
      <c r="C670" s="407"/>
      <c r="D670" s="407"/>
      <c r="E670" s="407"/>
      <c r="F670" s="407"/>
      <c r="G670" s="407"/>
      <c r="H670" s="407"/>
      <c r="I670" s="407"/>
      <c r="J670" s="407"/>
      <c r="K670" s="407"/>
    </row>
  </sheetData>
  <mergeCells count="9">
    <mergeCell ref="A31:K31"/>
    <mergeCell ref="A32:K32"/>
    <mergeCell ref="A1:F1"/>
    <mergeCell ref="A2:F2"/>
    <mergeCell ref="A3:B6"/>
    <mergeCell ref="C3:K3"/>
    <mergeCell ref="C4:C6"/>
    <mergeCell ref="D4:F5"/>
    <mergeCell ref="G4:K5"/>
  </mergeCells>
  <hyperlinks>
    <hyperlink ref="J1:J2" location="'Spis tablic     List of tables'!A69" display="Powrót do spisu treści"/>
    <hyperlink ref="J1"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2"/>
  <sheetViews>
    <sheetView zoomScale="80" zoomScaleNormal="80" zoomScaleSheetLayoutView="50" workbookViewId="0">
      <selection activeCell="O23" sqref="O23"/>
    </sheetView>
  </sheetViews>
  <sheetFormatPr defaultRowHeight="14.25"/>
  <cols>
    <col min="1" max="1" width="6.625" style="291" customWidth="1"/>
    <col min="2" max="2" width="9.625" style="291" customWidth="1"/>
    <col min="3" max="12" width="11.75" style="402" customWidth="1"/>
    <col min="13" max="16384" width="9" style="291"/>
  </cols>
  <sheetData>
    <row r="1" spans="1:12" s="403" customFormat="1" ht="12" customHeight="1">
      <c r="A1" s="2150" t="s">
        <v>557</v>
      </c>
      <c r="B1" s="2151"/>
      <c r="C1" s="2151"/>
      <c r="D1" s="2151"/>
      <c r="E1" s="2151"/>
      <c r="F1" s="2151"/>
      <c r="G1" s="413"/>
      <c r="H1" s="413"/>
      <c r="I1" s="413"/>
      <c r="J1" s="414" t="s">
        <v>401</v>
      </c>
      <c r="K1" s="409"/>
    </row>
    <row r="2" spans="1:12" s="1448" customFormat="1" ht="12" customHeight="1">
      <c r="A2" s="2152" t="s">
        <v>1634</v>
      </c>
      <c r="B2" s="2153"/>
      <c r="C2" s="2153"/>
      <c r="D2" s="2153"/>
      <c r="E2" s="2153"/>
      <c r="F2" s="2153"/>
      <c r="G2" s="1524"/>
      <c r="H2" s="1524"/>
      <c r="I2" s="1524"/>
      <c r="J2" s="1523" t="s">
        <v>298</v>
      </c>
      <c r="K2" s="1449"/>
    </row>
    <row r="3" spans="1:12" ht="18" customHeight="1">
      <c r="A3" s="2160" t="s">
        <v>1625</v>
      </c>
      <c r="B3" s="2141"/>
      <c r="C3" s="2141" t="s">
        <v>1645</v>
      </c>
      <c r="D3" s="2142"/>
      <c r="E3" s="2142"/>
      <c r="F3" s="2142"/>
      <c r="G3" s="2142"/>
      <c r="H3" s="2142"/>
      <c r="I3" s="2142"/>
      <c r="J3" s="2142"/>
      <c r="K3" s="2142"/>
      <c r="L3" s="2143"/>
    </row>
    <row r="4" spans="1:12">
      <c r="A4" s="2160"/>
      <c r="B4" s="2141"/>
      <c r="C4" s="1772" t="s">
        <v>1626</v>
      </c>
      <c r="D4" s="2124" t="s">
        <v>402</v>
      </c>
      <c r="E4" s="2125"/>
      <c r="F4" s="2125"/>
      <c r="G4" s="2162"/>
      <c r="H4" s="2124" t="s">
        <v>1646</v>
      </c>
      <c r="I4" s="2125"/>
      <c r="J4" s="2125"/>
      <c r="K4" s="2125"/>
      <c r="L4" s="2125"/>
    </row>
    <row r="5" spans="1:12" ht="15" customHeight="1">
      <c r="A5" s="2161"/>
      <c r="B5" s="2141"/>
      <c r="C5" s="2144"/>
      <c r="D5" s="2126"/>
      <c r="E5" s="2127"/>
      <c r="F5" s="2127"/>
      <c r="G5" s="2163"/>
      <c r="H5" s="2126"/>
      <c r="I5" s="2127"/>
      <c r="J5" s="2127"/>
      <c r="K5" s="2127"/>
      <c r="L5" s="2127"/>
    </row>
    <row r="6" spans="1:12" ht="70.150000000000006" customHeight="1">
      <c r="A6" s="2161"/>
      <c r="B6" s="2141"/>
      <c r="C6" s="2145"/>
      <c r="D6" s="742" t="s">
        <v>1627</v>
      </c>
      <c r="E6" s="742" t="s">
        <v>1643</v>
      </c>
      <c r="F6" s="742" t="s">
        <v>1642</v>
      </c>
      <c r="G6" s="742" t="s">
        <v>1630</v>
      </c>
      <c r="H6" s="742" t="s">
        <v>1627</v>
      </c>
      <c r="I6" s="742" t="s">
        <v>1643</v>
      </c>
      <c r="J6" s="742" t="s">
        <v>1642</v>
      </c>
      <c r="K6" s="742" t="s">
        <v>1630</v>
      </c>
      <c r="L6" s="406" t="s">
        <v>1632</v>
      </c>
    </row>
    <row r="7" spans="1:12" s="488" customFormat="1" ht="15" customHeight="1">
      <c r="A7" s="411">
        <v>2016</v>
      </c>
      <c r="B7" s="952" t="s">
        <v>73</v>
      </c>
      <c r="C7" s="494">
        <v>1.9</v>
      </c>
      <c r="D7" s="494">
        <v>-1.5</v>
      </c>
      <c r="E7" s="496">
        <v>-24.6</v>
      </c>
      <c r="F7" s="496">
        <v>-24.6</v>
      </c>
      <c r="G7" s="496">
        <v>-16</v>
      </c>
      <c r="H7" s="496">
        <v>5.2</v>
      </c>
      <c r="I7" s="496">
        <v>-0.5</v>
      </c>
      <c r="J7" s="496">
        <v>-0.8</v>
      </c>
      <c r="K7" s="496">
        <v>-1.9</v>
      </c>
      <c r="L7" s="453">
        <v>14.7</v>
      </c>
    </row>
    <row r="8" spans="1:12" s="488" customFormat="1" ht="15" customHeight="1">
      <c r="A8" s="411"/>
      <c r="B8" s="952" t="s">
        <v>74</v>
      </c>
      <c r="C8" s="494">
        <v>4.5999999999999996</v>
      </c>
      <c r="D8" s="494">
        <v>4.3</v>
      </c>
      <c r="E8" s="496">
        <v>-11.1</v>
      </c>
      <c r="F8" s="496">
        <v>-9.8000000000000007</v>
      </c>
      <c r="G8" s="496">
        <v>-8.5</v>
      </c>
      <c r="H8" s="496">
        <v>4.8</v>
      </c>
      <c r="I8" s="496">
        <v>6.9</v>
      </c>
      <c r="J8" s="496">
        <v>7.3</v>
      </c>
      <c r="K8" s="496">
        <v>4.3</v>
      </c>
      <c r="L8" s="453">
        <v>16.600000000000001</v>
      </c>
    </row>
    <row r="9" spans="1:12" s="488" customFormat="1" ht="15" customHeight="1">
      <c r="A9" s="411"/>
      <c r="B9" s="952" t="s">
        <v>75</v>
      </c>
      <c r="C9" s="577">
        <v>-3.1</v>
      </c>
      <c r="D9" s="577">
        <v>-4.4000000000000004</v>
      </c>
      <c r="E9" s="577">
        <v>-5.2</v>
      </c>
      <c r="F9" s="577">
        <v>-4.3</v>
      </c>
      <c r="G9" s="577">
        <v>-15.8</v>
      </c>
      <c r="H9" s="577">
        <v>-1.8</v>
      </c>
      <c r="I9" s="168">
        <v>4.9000000000000004</v>
      </c>
      <c r="J9" s="168">
        <v>6.4</v>
      </c>
      <c r="K9" s="577">
        <v>-1.7</v>
      </c>
      <c r="L9" s="602">
        <v>18.8</v>
      </c>
    </row>
    <row r="10" spans="1:12" s="488" customFormat="1" ht="16.899999999999999" customHeight="1">
      <c r="A10" s="411"/>
      <c r="B10" s="952" t="s">
        <v>76</v>
      </c>
      <c r="C10" s="496">
        <v>6.8</v>
      </c>
      <c r="D10" s="496">
        <v>10.1</v>
      </c>
      <c r="E10" s="496">
        <v>5.2</v>
      </c>
      <c r="F10" s="496">
        <v>5.2</v>
      </c>
      <c r="G10" s="496">
        <v>-5.7</v>
      </c>
      <c r="H10" s="496">
        <v>3.5</v>
      </c>
      <c r="I10" s="496">
        <v>5.0999999999999996</v>
      </c>
      <c r="J10" s="496">
        <v>11.4</v>
      </c>
      <c r="K10" s="496">
        <v>3.1</v>
      </c>
      <c r="L10" s="410">
        <v>16.3</v>
      </c>
    </row>
    <row r="11" spans="1:12" s="488" customFormat="1" ht="16.899999999999999" customHeight="1">
      <c r="A11" s="411"/>
      <c r="B11" s="952" t="s">
        <v>77</v>
      </c>
      <c r="C11" s="496">
        <v>-0.3</v>
      </c>
      <c r="D11" s="496">
        <v>-0.5</v>
      </c>
      <c r="E11" s="496">
        <v>6</v>
      </c>
      <c r="F11" s="496">
        <v>5.0999999999999996</v>
      </c>
      <c r="G11" s="496">
        <v>-3.5</v>
      </c>
      <c r="H11" s="496">
        <v>-0.1</v>
      </c>
      <c r="I11" s="496">
        <v>-2.2999999999999998</v>
      </c>
      <c r="J11" s="496">
        <v>-1.4</v>
      </c>
      <c r="K11" s="496">
        <v>-1.4</v>
      </c>
      <c r="L11" s="410">
        <v>2.1</v>
      </c>
    </row>
    <row r="12" spans="1:12" s="488" customFormat="1" ht="16.899999999999999" customHeight="1">
      <c r="A12" s="411"/>
      <c r="B12" s="952" t="s">
        <v>78</v>
      </c>
      <c r="C12" s="496">
        <v>0.3</v>
      </c>
      <c r="D12" s="496">
        <v>0.5</v>
      </c>
      <c r="E12" s="496">
        <v>-3.6</v>
      </c>
      <c r="F12" s="496">
        <v>-5.8</v>
      </c>
      <c r="G12" s="496">
        <v>1.6</v>
      </c>
      <c r="H12" s="496">
        <v>0.1</v>
      </c>
      <c r="I12" s="496">
        <v>-2.5</v>
      </c>
      <c r="J12" s="496">
        <v>-2.5</v>
      </c>
      <c r="K12" s="496">
        <v>-3</v>
      </c>
      <c r="L12" s="410">
        <v>-2.2000000000000002</v>
      </c>
    </row>
    <row r="13" spans="1:12" s="488" customFormat="1" ht="16.899999999999999" customHeight="1">
      <c r="A13" s="411"/>
      <c r="B13" s="952" t="s">
        <v>79</v>
      </c>
      <c r="C13" s="496">
        <v>-3.6</v>
      </c>
      <c r="D13" s="496">
        <v>0.2</v>
      </c>
      <c r="E13" s="496">
        <v>-1.9</v>
      </c>
      <c r="F13" s="496">
        <v>-2.8</v>
      </c>
      <c r="G13" s="496">
        <v>-6.8</v>
      </c>
      <c r="H13" s="496">
        <v>-7.3</v>
      </c>
      <c r="I13" s="496">
        <v>-11.7</v>
      </c>
      <c r="J13" s="496">
        <v>-11.7</v>
      </c>
      <c r="K13" s="496">
        <v>-8.3000000000000007</v>
      </c>
      <c r="L13" s="410">
        <v>1.8</v>
      </c>
    </row>
    <row r="14" spans="1:12" s="488" customFormat="1" ht="16.899999999999999" customHeight="1">
      <c r="A14" s="411"/>
      <c r="B14" s="952" t="s">
        <v>80</v>
      </c>
      <c r="C14" s="496">
        <v>-3.7</v>
      </c>
      <c r="D14" s="496">
        <v>8.3000000000000007</v>
      </c>
      <c r="E14" s="496">
        <v>-11.1</v>
      </c>
      <c r="F14" s="496">
        <v>-11.1</v>
      </c>
      <c r="G14" s="496">
        <v>-13.2</v>
      </c>
      <c r="H14" s="496">
        <v>-15.7</v>
      </c>
      <c r="I14" s="496">
        <v>-11.6</v>
      </c>
      <c r="J14" s="496">
        <v>-10.7</v>
      </c>
      <c r="K14" s="496">
        <v>-16.100000000000001</v>
      </c>
      <c r="L14" s="410">
        <v>3.1</v>
      </c>
    </row>
    <row r="15" spans="1:12" s="488" customFormat="1" ht="16.899999999999999" customHeight="1">
      <c r="A15" s="411"/>
      <c r="B15" s="952" t="s">
        <v>81</v>
      </c>
      <c r="C15" s="496">
        <v>-11.5</v>
      </c>
      <c r="D15" s="496">
        <v>-2.7</v>
      </c>
      <c r="E15" s="496">
        <v>-7.8</v>
      </c>
      <c r="F15" s="496">
        <v>-6.9</v>
      </c>
      <c r="G15" s="496">
        <v>-13.3</v>
      </c>
      <c r="H15" s="496">
        <v>-20.3</v>
      </c>
      <c r="I15" s="496">
        <v>-14.1</v>
      </c>
      <c r="J15" s="496">
        <v>-15</v>
      </c>
      <c r="K15" s="496">
        <v>-21.2</v>
      </c>
      <c r="L15" s="410">
        <v>7.4</v>
      </c>
    </row>
    <row r="16" spans="1:12" s="488" customFormat="1" ht="16.899999999999999" customHeight="1">
      <c r="A16" s="411">
        <v>2017</v>
      </c>
      <c r="B16" s="952" t="s">
        <v>73</v>
      </c>
      <c r="C16" s="496">
        <v>12.6</v>
      </c>
      <c r="D16" s="496">
        <v>18.100000000000001</v>
      </c>
      <c r="E16" s="496">
        <v>-10.7</v>
      </c>
      <c r="F16" s="496">
        <v>-13.6</v>
      </c>
      <c r="G16" s="496">
        <v>-7.2</v>
      </c>
      <c r="H16" s="496">
        <v>7</v>
      </c>
      <c r="I16" s="496">
        <v>-3.8</v>
      </c>
      <c r="J16" s="496">
        <v>1.8</v>
      </c>
      <c r="K16" s="496">
        <v>3.8</v>
      </c>
      <c r="L16" s="410">
        <v>4.0999999999999996</v>
      </c>
    </row>
    <row r="17" spans="1:12" s="488" customFormat="1" ht="16.899999999999999" customHeight="1">
      <c r="A17" s="411"/>
      <c r="B17" s="952" t="s">
        <v>74</v>
      </c>
      <c r="C17" s="496">
        <v>19</v>
      </c>
      <c r="D17" s="496">
        <v>26.5</v>
      </c>
      <c r="E17" s="496">
        <v>1.3</v>
      </c>
      <c r="F17" s="496">
        <v>1.3</v>
      </c>
      <c r="G17" s="496">
        <v>-6</v>
      </c>
      <c r="H17" s="496">
        <v>11.4</v>
      </c>
      <c r="I17" s="496">
        <v>14.8</v>
      </c>
      <c r="J17" s="496">
        <v>12.3</v>
      </c>
      <c r="K17" s="496">
        <v>10.1</v>
      </c>
      <c r="L17" s="410">
        <v>2.1</v>
      </c>
    </row>
    <row r="18" spans="1:12" s="488" customFormat="1" ht="16.899999999999999" customHeight="1">
      <c r="A18" s="411"/>
      <c r="B18" s="952" t="s">
        <v>75</v>
      </c>
      <c r="C18" s="496">
        <v>22.8</v>
      </c>
      <c r="D18" s="496">
        <v>32</v>
      </c>
      <c r="E18" s="496">
        <v>6.8</v>
      </c>
      <c r="F18" s="496">
        <v>6.8</v>
      </c>
      <c r="G18" s="496">
        <v>2.5</v>
      </c>
      <c r="H18" s="496">
        <v>13.5</v>
      </c>
      <c r="I18" s="496">
        <v>8</v>
      </c>
      <c r="J18" s="496">
        <v>11</v>
      </c>
      <c r="K18" s="496">
        <v>6.8</v>
      </c>
      <c r="L18" s="410">
        <v>11.8</v>
      </c>
    </row>
    <row r="19" spans="1:12" s="488" customFormat="1" ht="16.899999999999999" customHeight="1">
      <c r="A19" s="411"/>
      <c r="B19" s="952" t="s">
        <v>76</v>
      </c>
      <c r="C19" s="496">
        <v>15</v>
      </c>
      <c r="D19" s="496">
        <v>23.2</v>
      </c>
      <c r="E19" s="496">
        <v>21.1</v>
      </c>
      <c r="F19" s="496">
        <v>21.1</v>
      </c>
      <c r="G19" s="496">
        <v>9.5</v>
      </c>
      <c r="H19" s="496">
        <v>6.8</v>
      </c>
      <c r="I19" s="496">
        <v>19.899999999999999</v>
      </c>
      <c r="J19" s="496">
        <v>19.899999999999999</v>
      </c>
      <c r="K19" s="496">
        <v>15.7</v>
      </c>
      <c r="L19" s="410">
        <v>13.4</v>
      </c>
    </row>
    <row r="20" spans="1:12" s="488" customFormat="1" ht="16.899999999999999" customHeight="1">
      <c r="A20" s="411"/>
      <c r="B20" s="952" t="s">
        <v>77</v>
      </c>
      <c r="C20" s="496">
        <v>24.7</v>
      </c>
      <c r="D20" s="496">
        <v>33.1</v>
      </c>
      <c r="E20" s="496">
        <v>20.399999999999999</v>
      </c>
      <c r="F20" s="496">
        <v>8.1</v>
      </c>
      <c r="G20" s="496">
        <v>0.7</v>
      </c>
      <c r="H20" s="496">
        <v>16.2</v>
      </c>
      <c r="I20" s="496">
        <v>14.9</v>
      </c>
      <c r="J20" s="496">
        <v>1.2</v>
      </c>
      <c r="K20" s="496">
        <v>5.5</v>
      </c>
      <c r="L20" s="410">
        <v>4.0999999999999996</v>
      </c>
    </row>
    <row r="21" spans="1:12" s="488" customFormat="1" ht="16.899999999999999" customHeight="1">
      <c r="A21" s="411"/>
      <c r="B21" s="952" t="s">
        <v>78</v>
      </c>
      <c r="C21" s="496">
        <v>-2.2000000000000002</v>
      </c>
      <c r="D21" s="496">
        <v>13.5</v>
      </c>
      <c r="E21" s="496">
        <v>-5.6</v>
      </c>
      <c r="F21" s="496">
        <v>-9.8000000000000007</v>
      </c>
      <c r="G21" s="496">
        <v>2</v>
      </c>
      <c r="H21" s="496">
        <v>-17.8</v>
      </c>
      <c r="I21" s="496">
        <v>-17.8</v>
      </c>
      <c r="J21" s="496">
        <v>-12.3</v>
      </c>
      <c r="K21" s="496">
        <v>-9.6999999999999993</v>
      </c>
      <c r="L21" s="410">
        <v>3.7</v>
      </c>
    </row>
    <row r="22" spans="1:12" s="488" customFormat="1" ht="16.899999999999999" customHeight="1">
      <c r="A22" s="411"/>
      <c r="B22" s="952" t="s">
        <v>79</v>
      </c>
      <c r="C22" s="496">
        <v>14.4</v>
      </c>
      <c r="D22" s="496">
        <v>28.7</v>
      </c>
      <c r="E22" s="496">
        <v>-1.3</v>
      </c>
      <c r="F22" s="496">
        <v>-12.4</v>
      </c>
      <c r="G22" s="496">
        <v>-3.5</v>
      </c>
      <c r="H22" s="496" t="s">
        <v>666</v>
      </c>
      <c r="I22" s="496">
        <v>-13.7</v>
      </c>
      <c r="J22" s="496">
        <v>-1.3</v>
      </c>
      <c r="K22" s="496">
        <v>-16.2</v>
      </c>
      <c r="L22" s="838">
        <v>9.1999999999999993</v>
      </c>
    </row>
    <row r="23" spans="1:12" s="488" customFormat="1" ht="16.899999999999999" customHeight="1">
      <c r="A23" s="411"/>
      <c r="B23" s="952" t="s">
        <v>80</v>
      </c>
      <c r="C23" s="496">
        <v>-1.6</v>
      </c>
      <c r="D23" s="496">
        <v>18.5</v>
      </c>
      <c r="E23" s="496">
        <v>2.9</v>
      </c>
      <c r="F23" s="496">
        <v>-12.1</v>
      </c>
      <c r="G23" s="496">
        <v>10.199999999999999</v>
      </c>
      <c r="H23" s="496">
        <v>-21.7</v>
      </c>
      <c r="I23" s="496">
        <v>-7.7</v>
      </c>
      <c r="J23" s="496">
        <v>-10.199999999999999</v>
      </c>
      <c r="K23" s="496">
        <v>-14.5</v>
      </c>
      <c r="L23" s="838">
        <v>4.5999999999999996</v>
      </c>
    </row>
    <row r="24" spans="1:12" s="488" customFormat="1" ht="16.899999999999999" customHeight="1">
      <c r="A24" s="411"/>
      <c r="B24" s="952" t="s">
        <v>81</v>
      </c>
      <c r="C24" s="496">
        <v>5.9</v>
      </c>
      <c r="D24" s="496">
        <v>22.1</v>
      </c>
      <c r="E24" s="496">
        <v>7.2</v>
      </c>
      <c r="F24" s="496">
        <v>-6.5</v>
      </c>
      <c r="G24" s="496">
        <v>-0.3</v>
      </c>
      <c r="H24" s="496">
        <v>-10.3</v>
      </c>
      <c r="I24" s="496">
        <v>5.6</v>
      </c>
      <c r="J24" s="496">
        <v>-10.5</v>
      </c>
      <c r="K24" s="496">
        <v>-9.3000000000000007</v>
      </c>
      <c r="L24" s="838">
        <v>17</v>
      </c>
    </row>
    <row r="25" spans="1:12" s="488" customFormat="1" ht="16.899999999999999" customHeight="1">
      <c r="A25" s="411">
        <v>2018</v>
      </c>
      <c r="B25" s="1165" t="s">
        <v>82</v>
      </c>
      <c r="C25" s="496">
        <v>12.6</v>
      </c>
      <c r="D25" s="496">
        <v>22.9</v>
      </c>
      <c r="E25" s="496">
        <v>1</v>
      </c>
      <c r="F25" s="496">
        <v>10.6</v>
      </c>
      <c r="G25" s="496">
        <v>1.4</v>
      </c>
      <c r="H25" s="496">
        <v>2.2999999999999998</v>
      </c>
      <c r="I25" s="496">
        <v>-0.7</v>
      </c>
      <c r="J25" s="496">
        <v>-0.7</v>
      </c>
      <c r="K25" s="496">
        <v>3.9</v>
      </c>
      <c r="L25" s="410">
        <v>11.7</v>
      </c>
    </row>
    <row r="26" spans="1:12" s="488" customFormat="1" ht="16.899999999999999" customHeight="1">
      <c r="A26" s="411"/>
      <c r="B26" s="1165" t="s">
        <v>83</v>
      </c>
      <c r="C26" s="496">
        <v>15.6</v>
      </c>
      <c r="D26" s="496">
        <v>18.7</v>
      </c>
      <c r="E26" s="496">
        <v>2</v>
      </c>
      <c r="F26" s="496">
        <v>7</v>
      </c>
      <c r="G26" s="496">
        <v>6.5</v>
      </c>
      <c r="H26" s="496">
        <v>12.5</v>
      </c>
      <c r="I26" s="496">
        <v>6.3</v>
      </c>
      <c r="J26" s="496">
        <v>6</v>
      </c>
      <c r="K26" s="496">
        <v>10.4</v>
      </c>
      <c r="L26" s="410">
        <v>2.7</v>
      </c>
    </row>
    <row r="27" spans="1:12" s="488" customFormat="1" ht="16.899999999999999" customHeight="1">
      <c r="A27" s="411"/>
      <c r="B27" s="1165" t="s">
        <v>39</v>
      </c>
      <c r="C27" s="496">
        <v>14.7</v>
      </c>
      <c r="D27" s="496">
        <v>16.3</v>
      </c>
      <c r="E27" s="496">
        <v>-2</v>
      </c>
      <c r="F27" s="496">
        <v>1.7</v>
      </c>
      <c r="G27" s="496">
        <v>5</v>
      </c>
      <c r="H27" s="496">
        <v>13.1</v>
      </c>
      <c r="I27" s="496">
        <v>13.4</v>
      </c>
      <c r="J27" s="496">
        <v>11.6</v>
      </c>
      <c r="K27" s="496">
        <v>13.1</v>
      </c>
      <c r="L27" s="410">
        <v>8.1999999999999993</v>
      </c>
    </row>
    <row r="28" spans="1:12" s="488" customFormat="1" ht="16.899999999999999" customHeight="1">
      <c r="A28" s="411"/>
      <c r="B28" s="952" t="s">
        <v>73</v>
      </c>
      <c r="C28" s="496">
        <v>15</v>
      </c>
      <c r="D28" s="496">
        <v>19.2</v>
      </c>
      <c r="E28" s="496">
        <v>-3.2</v>
      </c>
      <c r="F28" s="496">
        <v>-1.8</v>
      </c>
      <c r="G28" s="496">
        <v>1.8</v>
      </c>
      <c r="H28" s="496">
        <v>10.7</v>
      </c>
      <c r="I28" s="496">
        <v>11.5</v>
      </c>
      <c r="J28" s="496">
        <v>9.1</v>
      </c>
      <c r="K28" s="496">
        <v>10.7</v>
      </c>
      <c r="L28" s="410">
        <v>-4.5999999999999996</v>
      </c>
    </row>
    <row r="29" spans="1:12" s="488" customFormat="1" ht="16.899999999999999" customHeight="1">
      <c r="A29" s="411"/>
      <c r="B29" s="952" t="s">
        <v>74</v>
      </c>
      <c r="C29" s="496">
        <v>8.9</v>
      </c>
      <c r="D29" s="496">
        <v>9.1</v>
      </c>
      <c r="E29" s="496">
        <v>0.5</v>
      </c>
      <c r="F29" s="496">
        <v>3.4</v>
      </c>
      <c r="G29" s="496">
        <v>9.1999999999999993</v>
      </c>
      <c r="H29" s="496">
        <v>8.6999999999999993</v>
      </c>
      <c r="I29" s="496">
        <v>9.1999999999999993</v>
      </c>
      <c r="J29" s="496">
        <v>9.1999999999999993</v>
      </c>
      <c r="K29" s="496">
        <v>4.2</v>
      </c>
      <c r="L29" s="410">
        <v>8.3000000000000007</v>
      </c>
    </row>
    <row r="30" spans="1:12" s="488" customFormat="1" ht="16.899999999999999" customHeight="1">
      <c r="A30" s="411"/>
      <c r="B30" s="952" t="s">
        <v>75</v>
      </c>
      <c r="C30" s="496">
        <v>5</v>
      </c>
      <c r="D30" s="496">
        <v>4</v>
      </c>
      <c r="E30" s="496">
        <v>-1.8</v>
      </c>
      <c r="F30" s="496">
        <v>-5</v>
      </c>
      <c r="G30" s="496">
        <v>3</v>
      </c>
      <c r="H30" s="496">
        <v>5.9</v>
      </c>
      <c r="I30" s="496">
        <v>7.1</v>
      </c>
      <c r="J30" s="496">
        <v>7.1</v>
      </c>
      <c r="K30" s="496">
        <v>6.8</v>
      </c>
      <c r="L30" s="410">
        <v>-0.3</v>
      </c>
    </row>
    <row r="31" spans="1:12" s="404" customFormat="1" ht="20.100000000000001" customHeight="1">
      <c r="A31" s="2128" t="s">
        <v>1647</v>
      </c>
      <c r="B31" s="2129"/>
      <c r="C31" s="2129"/>
      <c r="D31" s="2129"/>
      <c r="E31" s="2129"/>
      <c r="F31" s="2129"/>
      <c r="G31" s="2129"/>
      <c r="H31" s="2129"/>
      <c r="I31" s="2129"/>
      <c r="J31" s="2129"/>
      <c r="K31" s="2129"/>
      <c r="L31" s="2129"/>
    </row>
    <row r="32" spans="1:12" s="404" customFormat="1" ht="12">
      <c r="A32" s="2128"/>
      <c r="B32" s="2129"/>
      <c r="C32" s="2129"/>
      <c r="D32" s="2129"/>
      <c r="E32" s="2129"/>
      <c r="F32" s="2129"/>
      <c r="G32" s="2129"/>
      <c r="H32" s="2129"/>
      <c r="I32" s="2129"/>
      <c r="J32" s="2129"/>
      <c r="K32" s="2129"/>
      <c r="L32" s="2129"/>
    </row>
    <row r="33" spans="3:12">
      <c r="C33" s="404"/>
      <c r="D33" s="404"/>
      <c r="E33" s="404"/>
      <c r="F33" s="404"/>
      <c r="G33" s="404"/>
      <c r="H33" s="404"/>
      <c r="I33" s="404"/>
      <c r="J33" s="404"/>
      <c r="K33" s="404"/>
      <c r="L33" s="404"/>
    </row>
    <row r="34" spans="3:12">
      <c r="C34" s="404"/>
      <c r="D34" s="404"/>
      <c r="E34" s="404"/>
      <c r="F34" s="404"/>
      <c r="G34" s="404"/>
      <c r="H34" s="404"/>
      <c r="I34" s="404"/>
      <c r="J34" s="404"/>
      <c r="K34" s="404"/>
      <c r="L34" s="404"/>
    </row>
    <row r="35" spans="3:12">
      <c r="C35" s="407"/>
      <c r="D35" s="407"/>
      <c r="E35" s="407"/>
      <c r="F35" s="407"/>
      <c r="G35" s="407"/>
      <c r="H35" s="407"/>
      <c r="I35" s="407"/>
      <c r="J35" s="407"/>
      <c r="K35" s="407"/>
      <c r="L35" s="407"/>
    </row>
    <row r="36" spans="3:12">
      <c r="C36" s="407"/>
      <c r="D36" s="407"/>
      <c r="E36" s="407"/>
      <c r="F36" s="407"/>
      <c r="G36" s="407"/>
      <c r="H36" s="407"/>
      <c r="I36" s="407"/>
      <c r="J36" s="407"/>
      <c r="K36" s="407"/>
      <c r="L36" s="407"/>
    </row>
    <row r="37" spans="3:12">
      <c r="C37" s="407"/>
      <c r="D37" s="407"/>
      <c r="E37" s="407"/>
      <c r="F37" s="407"/>
      <c r="G37" s="407"/>
      <c r="H37" s="407"/>
      <c r="I37" s="407"/>
      <c r="J37" s="407"/>
      <c r="K37" s="407"/>
      <c r="L37" s="407"/>
    </row>
    <row r="38" spans="3:12">
      <c r="C38" s="407"/>
      <c r="D38" s="407"/>
      <c r="E38" s="407"/>
      <c r="F38" s="407"/>
      <c r="G38" s="407"/>
      <c r="H38" s="407"/>
      <c r="I38" s="407"/>
      <c r="J38" s="407"/>
      <c r="K38" s="407"/>
      <c r="L38" s="407"/>
    </row>
    <row r="39" spans="3:12">
      <c r="C39" s="407"/>
      <c r="D39" s="407"/>
      <c r="E39" s="407"/>
      <c r="F39" s="407"/>
      <c r="G39" s="407"/>
      <c r="H39" s="407"/>
      <c r="I39" s="407"/>
      <c r="J39" s="407"/>
      <c r="K39" s="407"/>
      <c r="L39" s="407"/>
    </row>
    <row r="40" spans="3:12">
      <c r="C40" s="407"/>
      <c r="D40" s="407"/>
      <c r="E40" s="407"/>
      <c r="F40" s="407"/>
      <c r="G40" s="407"/>
      <c r="H40" s="407"/>
      <c r="I40" s="407"/>
      <c r="J40" s="407"/>
      <c r="K40" s="407"/>
      <c r="L40" s="407"/>
    </row>
    <row r="41" spans="3:12">
      <c r="C41" s="407"/>
      <c r="D41" s="407"/>
      <c r="E41" s="407"/>
      <c r="F41" s="407"/>
      <c r="G41" s="407"/>
      <c r="H41" s="407"/>
      <c r="I41" s="407"/>
      <c r="J41" s="407"/>
      <c r="K41" s="407"/>
      <c r="L41" s="407"/>
    </row>
    <row r="42" spans="3:12">
      <c r="C42" s="407"/>
      <c r="D42" s="407"/>
      <c r="E42" s="407"/>
      <c r="F42" s="407"/>
      <c r="G42" s="407"/>
      <c r="H42" s="407"/>
      <c r="I42" s="407"/>
      <c r="J42" s="407"/>
      <c r="K42" s="407"/>
      <c r="L42" s="407"/>
    </row>
    <row r="43" spans="3:12">
      <c r="C43" s="407"/>
      <c r="D43" s="407"/>
      <c r="E43" s="407"/>
      <c r="F43" s="407"/>
      <c r="G43" s="407"/>
      <c r="H43" s="407"/>
      <c r="I43" s="407"/>
      <c r="J43" s="407"/>
      <c r="K43" s="407"/>
      <c r="L43" s="407"/>
    </row>
    <row r="44" spans="3:12">
      <c r="C44" s="407"/>
      <c r="D44" s="407"/>
      <c r="E44" s="407"/>
      <c r="F44" s="407"/>
      <c r="G44" s="407"/>
      <c r="H44" s="407"/>
      <c r="I44" s="407"/>
      <c r="J44" s="407"/>
      <c r="K44" s="407"/>
      <c r="L44" s="407"/>
    </row>
    <row r="45" spans="3:12">
      <c r="C45" s="407"/>
      <c r="D45" s="407"/>
      <c r="E45" s="407"/>
      <c r="F45" s="407"/>
      <c r="G45" s="407"/>
      <c r="H45" s="407"/>
      <c r="I45" s="407"/>
      <c r="J45" s="407"/>
      <c r="K45" s="407"/>
      <c r="L45" s="407"/>
    </row>
    <row r="46" spans="3:12">
      <c r="C46" s="407"/>
      <c r="D46" s="407"/>
      <c r="E46" s="407"/>
      <c r="F46" s="407"/>
      <c r="G46" s="407"/>
      <c r="H46" s="407"/>
      <c r="I46" s="407"/>
      <c r="J46" s="407"/>
      <c r="K46" s="407"/>
      <c r="L46" s="407"/>
    </row>
    <row r="47" spans="3:12">
      <c r="C47" s="407"/>
      <c r="D47" s="407"/>
      <c r="E47" s="407"/>
      <c r="F47" s="407"/>
      <c r="G47" s="407"/>
      <c r="H47" s="407"/>
      <c r="I47" s="407"/>
      <c r="J47" s="407"/>
      <c r="K47" s="407"/>
      <c r="L47" s="407"/>
    </row>
    <row r="48" spans="3:12">
      <c r="C48" s="407"/>
      <c r="D48" s="407"/>
      <c r="E48" s="407"/>
      <c r="F48" s="407"/>
      <c r="G48" s="407"/>
      <c r="H48" s="407"/>
      <c r="I48" s="407"/>
      <c r="J48" s="407"/>
      <c r="K48" s="407"/>
      <c r="L48" s="407"/>
    </row>
    <row r="49" spans="3:12">
      <c r="C49" s="407"/>
      <c r="D49" s="407"/>
      <c r="E49" s="407"/>
      <c r="F49" s="407"/>
      <c r="G49" s="407"/>
      <c r="H49" s="407"/>
      <c r="I49" s="407"/>
      <c r="J49" s="407"/>
      <c r="K49" s="407"/>
      <c r="L49" s="407"/>
    </row>
    <row r="50" spans="3:12">
      <c r="C50" s="407"/>
      <c r="D50" s="407"/>
      <c r="E50" s="407"/>
      <c r="F50" s="407"/>
      <c r="G50" s="407"/>
      <c r="H50" s="407"/>
      <c r="I50" s="407"/>
      <c r="J50" s="407"/>
      <c r="K50" s="407"/>
      <c r="L50" s="407"/>
    </row>
    <row r="51" spans="3:12">
      <c r="C51" s="407"/>
      <c r="D51" s="407"/>
      <c r="E51" s="407"/>
      <c r="F51" s="407"/>
      <c r="G51" s="407"/>
      <c r="H51" s="407"/>
      <c r="I51" s="407"/>
      <c r="J51" s="407"/>
      <c r="K51" s="407"/>
      <c r="L51" s="407"/>
    </row>
    <row r="52" spans="3:12">
      <c r="C52" s="407"/>
      <c r="D52" s="407"/>
      <c r="E52" s="407"/>
      <c r="F52" s="407"/>
      <c r="G52" s="407"/>
      <c r="H52" s="407"/>
      <c r="I52" s="407"/>
      <c r="J52" s="407"/>
      <c r="K52" s="407"/>
      <c r="L52" s="407"/>
    </row>
    <row r="53" spans="3:12">
      <c r="C53" s="407"/>
      <c r="D53" s="407"/>
      <c r="E53" s="407"/>
      <c r="F53" s="407"/>
      <c r="G53" s="407"/>
      <c r="H53" s="407"/>
      <c r="I53" s="407"/>
      <c r="J53" s="407"/>
      <c r="K53" s="407"/>
      <c r="L53" s="407"/>
    </row>
    <row r="54" spans="3:12">
      <c r="C54" s="407"/>
      <c r="D54" s="407"/>
      <c r="E54" s="407"/>
      <c r="F54" s="407"/>
      <c r="G54" s="407"/>
      <c r="H54" s="407"/>
      <c r="I54" s="407"/>
      <c r="J54" s="407"/>
      <c r="K54" s="407"/>
      <c r="L54" s="407"/>
    </row>
    <row r="55" spans="3:12">
      <c r="C55" s="407"/>
      <c r="D55" s="407"/>
      <c r="E55" s="407"/>
      <c r="F55" s="407"/>
      <c r="G55" s="407"/>
      <c r="H55" s="407"/>
      <c r="I55" s="407"/>
      <c r="J55" s="407"/>
      <c r="K55" s="407"/>
      <c r="L55" s="407"/>
    </row>
    <row r="56" spans="3:12">
      <c r="C56" s="407"/>
      <c r="D56" s="407"/>
      <c r="E56" s="407"/>
      <c r="F56" s="407"/>
      <c r="G56" s="407"/>
      <c r="H56" s="407"/>
      <c r="I56" s="407"/>
      <c r="J56" s="407"/>
      <c r="K56" s="407"/>
      <c r="L56" s="407"/>
    </row>
    <row r="57" spans="3:12">
      <c r="C57" s="407"/>
      <c r="D57" s="407"/>
      <c r="E57" s="407"/>
      <c r="F57" s="407"/>
      <c r="G57" s="407"/>
      <c r="H57" s="407"/>
      <c r="I57" s="407"/>
      <c r="J57" s="407"/>
      <c r="K57" s="407"/>
      <c r="L57" s="407"/>
    </row>
    <row r="58" spans="3:12">
      <c r="C58" s="407"/>
      <c r="D58" s="407"/>
      <c r="E58" s="407"/>
      <c r="F58" s="407"/>
      <c r="G58" s="407"/>
      <c r="H58" s="407"/>
      <c r="I58" s="407"/>
      <c r="J58" s="407"/>
      <c r="K58" s="407"/>
      <c r="L58" s="407"/>
    </row>
    <row r="59" spans="3:12">
      <c r="C59" s="407"/>
      <c r="D59" s="407"/>
      <c r="E59" s="407"/>
      <c r="F59" s="407"/>
      <c r="G59" s="407"/>
      <c r="H59" s="407"/>
      <c r="I59" s="407"/>
      <c r="J59" s="407"/>
      <c r="K59" s="407"/>
      <c r="L59" s="407"/>
    </row>
    <row r="60" spans="3:12">
      <c r="C60" s="407"/>
      <c r="D60" s="407"/>
      <c r="E60" s="407"/>
      <c r="F60" s="407"/>
      <c r="G60" s="407"/>
      <c r="H60" s="407"/>
      <c r="I60" s="407"/>
      <c r="J60" s="407"/>
      <c r="K60" s="407"/>
      <c r="L60" s="407"/>
    </row>
    <row r="61" spans="3:12">
      <c r="C61" s="407"/>
      <c r="D61" s="407"/>
      <c r="E61" s="407"/>
      <c r="F61" s="407"/>
      <c r="G61" s="407"/>
      <c r="H61" s="407"/>
      <c r="I61" s="407"/>
      <c r="J61" s="407"/>
      <c r="K61" s="407"/>
      <c r="L61" s="407"/>
    </row>
    <row r="62" spans="3:12">
      <c r="C62" s="407"/>
      <c r="D62" s="407"/>
      <c r="E62" s="407"/>
      <c r="F62" s="407"/>
      <c r="G62" s="407"/>
      <c r="H62" s="407"/>
      <c r="I62" s="407"/>
      <c r="J62" s="407"/>
      <c r="K62" s="407"/>
      <c r="L62" s="407"/>
    </row>
    <row r="63" spans="3:12">
      <c r="C63" s="407"/>
      <c r="D63" s="407"/>
      <c r="E63" s="407"/>
      <c r="F63" s="407"/>
      <c r="G63" s="407"/>
      <c r="H63" s="407"/>
      <c r="I63" s="407"/>
      <c r="J63" s="407"/>
      <c r="K63" s="407"/>
      <c r="L63" s="407"/>
    </row>
    <row r="64" spans="3:12">
      <c r="C64" s="407"/>
      <c r="D64" s="407"/>
      <c r="E64" s="407"/>
      <c r="F64" s="407"/>
      <c r="G64" s="407"/>
      <c r="H64" s="407"/>
      <c r="I64" s="407"/>
      <c r="J64" s="407"/>
      <c r="K64" s="407"/>
      <c r="L64" s="407"/>
    </row>
    <row r="65" spans="3:12">
      <c r="C65" s="407"/>
      <c r="D65" s="407"/>
      <c r="E65" s="407"/>
      <c r="F65" s="407"/>
      <c r="G65" s="407"/>
      <c r="H65" s="407"/>
      <c r="I65" s="407"/>
      <c r="J65" s="407"/>
      <c r="K65" s="407"/>
      <c r="L65" s="407"/>
    </row>
    <row r="66" spans="3:12">
      <c r="C66" s="407"/>
      <c r="D66" s="407"/>
      <c r="E66" s="407"/>
      <c r="F66" s="407"/>
      <c r="G66" s="407"/>
      <c r="H66" s="407"/>
      <c r="I66" s="407"/>
      <c r="J66" s="407"/>
      <c r="K66" s="407"/>
      <c r="L66" s="407"/>
    </row>
    <row r="67" spans="3:12">
      <c r="C67" s="407"/>
      <c r="D67" s="407"/>
      <c r="E67" s="407"/>
      <c r="F67" s="407"/>
      <c r="G67" s="407"/>
      <c r="H67" s="407"/>
      <c r="I67" s="407"/>
      <c r="J67" s="407"/>
      <c r="K67" s="407"/>
      <c r="L67" s="407"/>
    </row>
    <row r="68" spans="3:12">
      <c r="C68" s="407"/>
      <c r="D68" s="407"/>
      <c r="E68" s="407"/>
      <c r="F68" s="407"/>
      <c r="G68" s="407"/>
      <c r="H68" s="407"/>
      <c r="I68" s="407"/>
      <c r="J68" s="407"/>
      <c r="K68" s="407"/>
      <c r="L68" s="407"/>
    </row>
    <row r="69" spans="3:12">
      <c r="C69" s="407"/>
      <c r="D69" s="407"/>
      <c r="E69" s="407"/>
      <c r="F69" s="407"/>
      <c r="G69" s="407"/>
      <c r="H69" s="407"/>
      <c r="I69" s="407"/>
      <c r="J69" s="407"/>
      <c r="K69" s="407"/>
      <c r="L69" s="407"/>
    </row>
    <row r="70" spans="3:12">
      <c r="C70" s="407"/>
      <c r="D70" s="407"/>
      <c r="E70" s="407"/>
      <c r="F70" s="407"/>
      <c r="G70" s="407"/>
      <c r="H70" s="407"/>
      <c r="I70" s="407"/>
      <c r="J70" s="407"/>
      <c r="K70" s="407"/>
      <c r="L70" s="407"/>
    </row>
    <row r="71" spans="3:12">
      <c r="C71" s="407"/>
      <c r="D71" s="407"/>
      <c r="E71" s="407"/>
      <c r="F71" s="407"/>
      <c r="G71" s="407"/>
      <c r="H71" s="407"/>
      <c r="I71" s="407"/>
      <c r="J71" s="407"/>
      <c r="K71" s="407"/>
      <c r="L71" s="407"/>
    </row>
    <row r="72" spans="3:12">
      <c r="C72" s="407"/>
      <c r="D72" s="407"/>
      <c r="E72" s="407"/>
      <c r="F72" s="407"/>
      <c r="G72" s="407"/>
      <c r="H72" s="407"/>
      <c r="I72" s="407"/>
      <c r="J72" s="407"/>
      <c r="K72" s="407"/>
      <c r="L72" s="407"/>
    </row>
    <row r="73" spans="3:12">
      <c r="C73" s="407"/>
      <c r="D73" s="407"/>
      <c r="E73" s="407"/>
      <c r="F73" s="407"/>
      <c r="G73" s="407"/>
      <c r="H73" s="407"/>
      <c r="I73" s="407"/>
      <c r="J73" s="407"/>
      <c r="K73" s="407"/>
      <c r="L73" s="407"/>
    </row>
    <row r="74" spans="3:12">
      <c r="C74" s="407"/>
      <c r="D74" s="407"/>
      <c r="E74" s="407"/>
      <c r="F74" s="407"/>
      <c r="G74" s="407"/>
      <c r="H74" s="407"/>
      <c r="I74" s="407"/>
      <c r="J74" s="407"/>
      <c r="K74" s="407"/>
      <c r="L74" s="407"/>
    </row>
    <row r="75" spans="3:12">
      <c r="C75" s="407"/>
      <c r="D75" s="407"/>
      <c r="E75" s="407"/>
      <c r="F75" s="407"/>
      <c r="G75" s="407"/>
      <c r="H75" s="407"/>
      <c r="I75" s="407"/>
      <c r="J75" s="407"/>
      <c r="K75" s="407"/>
      <c r="L75" s="407"/>
    </row>
    <row r="76" spans="3:12">
      <c r="C76" s="407"/>
      <c r="D76" s="407"/>
      <c r="E76" s="407"/>
      <c r="F76" s="407"/>
      <c r="G76" s="407"/>
      <c r="H76" s="407"/>
      <c r="I76" s="407"/>
      <c r="J76" s="407"/>
      <c r="K76" s="407"/>
      <c r="L76" s="407"/>
    </row>
    <row r="77" spans="3:12">
      <c r="C77" s="407"/>
      <c r="D77" s="407"/>
      <c r="E77" s="407"/>
      <c r="F77" s="407"/>
      <c r="G77" s="407"/>
      <c r="H77" s="407"/>
      <c r="I77" s="407"/>
      <c r="J77" s="407"/>
      <c r="K77" s="407"/>
      <c r="L77" s="407"/>
    </row>
    <row r="78" spans="3:12">
      <c r="C78" s="407"/>
      <c r="D78" s="407"/>
      <c r="E78" s="407"/>
      <c r="F78" s="407"/>
      <c r="G78" s="407"/>
      <c r="H78" s="407"/>
      <c r="I78" s="407"/>
      <c r="J78" s="407"/>
      <c r="K78" s="407"/>
      <c r="L78" s="407"/>
    </row>
    <row r="79" spans="3:12">
      <c r="C79" s="407"/>
      <c r="D79" s="407"/>
      <c r="E79" s="407"/>
      <c r="F79" s="407"/>
      <c r="G79" s="407"/>
      <c r="H79" s="407"/>
      <c r="I79" s="407"/>
      <c r="J79" s="407"/>
      <c r="K79" s="407"/>
      <c r="L79" s="407"/>
    </row>
    <row r="80" spans="3:12">
      <c r="C80" s="407"/>
      <c r="D80" s="407"/>
      <c r="E80" s="407"/>
      <c r="F80" s="407"/>
      <c r="G80" s="407"/>
      <c r="H80" s="407"/>
      <c r="I80" s="407"/>
      <c r="J80" s="407"/>
      <c r="K80" s="407"/>
      <c r="L80" s="407"/>
    </row>
    <row r="81" spans="3:12">
      <c r="C81" s="407"/>
      <c r="D81" s="407"/>
      <c r="E81" s="407"/>
      <c r="F81" s="407"/>
      <c r="G81" s="407"/>
      <c r="H81" s="407"/>
      <c r="I81" s="407"/>
      <c r="J81" s="407"/>
      <c r="K81" s="407"/>
      <c r="L81" s="407"/>
    </row>
    <row r="82" spans="3:12">
      <c r="C82" s="407"/>
      <c r="D82" s="407"/>
      <c r="E82" s="407"/>
      <c r="F82" s="407"/>
      <c r="G82" s="407"/>
      <c r="H82" s="407"/>
      <c r="I82" s="407"/>
      <c r="J82" s="407"/>
      <c r="K82" s="407"/>
      <c r="L82" s="407"/>
    </row>
    <row r="83" spans="3:12">
      <c r="C83" s="407"/>
      <c r="D83" s="407"/>
      <c r="E83" s="407"/>
      <c r="F83" s="407"/>
      <c r="G83" s="407"/>
      <c r="H83" s="407"/>
      <c r="I83" s="407"/>
      <c r="J83" s="407"/>
      <c r="K83" s="407"/>
      <c r="L83" s="407"/>
    </row>
    <row r="84" spans="3:12">
      <c r="C84" s="407"/>
      <c r="D84" s="407"/>
      <c r="E84" s="407"/>
      <c r="F84" s="407"/>
      <c r="G84" s="407"/>
      <c r="H84" s="407"/>
      <c r="I84" s="407"/>
      <c r="J84" s="407"/>
      <c r="K84" s="407"/>
      <c r="L84" s="407"/>
    </row>
    <row r="85" spans="3:12">
      <c r="C85" s="407"/>
      <c r="D85" s="407"/>
      <c r="E85" s="407"/>
      <c r="F85" s="407"/>
      <c r="G85" s="407"/>
      <c r="H85" s="407"/>
      <c r="I85" s="407"/>
      <c r="J85" s="407"/>
      <c r="K85" s="407"/>
      <c r="L85" s="407"/>
    </row>
    <row r="86" spans="3:12">
      <c r="C86" s="407"/>
      <c r="D86" s="407"/>
      <c r="E86" s="407"/>
      <c r="F86" s="407"/>
      <c r="G86" s="407"/>
      <c r="H86" s="407"/>
      <c r="I86" s="407"/>
      <c r="J86" s="407"/>
      <c r="K86" s="407"/>
      <c r="L86" s="407"/>
    </row>
    <row r="87" spans="3:12">
      <c r="C87" s="407"/>
      <c r="D87" s="407"/>
      <c r="E87" s="407"/>
      <c r="F87" s="407"/>
      <c r="G87" s="407"/>
      <c r="H87" s="407"/>
      <c r="I87" s="407"/>
      <c r="J87" s="407"/>
      <c r="K87" s="407"/>
      <c r="L87" s="407"/>
    </row>
    <row r="88" spans="3:12">
      <c r="C88" s="407"/>
      <c r="D88" s="407"/>
      <c r="E88" s="407"/>
      <c r="F88" s="407"/>
      <c r="G88" s="407"/>
      <c r="H88" s="407"/>
      <c r="I88" s="407"/>
      <c r="J88" s="407"/>
      <c r="K88" s="407"/>
      <c r="L88" s="407"/>
    </row>
    <row r="89" spans="3:12">
      <c r="C89" s="407"/>
      <c r="D89" s="407"/>
      <c r="E89" s="407"/>
      <c r="F89" s="407"/>
      <c r="G89" s="407"/>
      <c r="H89" s="407"/>
      <c r="I89" s="407"/>
      <c r="J89" s="407"/>
      <c r="K89" s="407"/>
      <c r="L89" s="407"/>
    </row>
    <row r="90" spans="3:12">
      <c r="C90" s="407"/>
      <c r="D90" s="407"/>
      <c r="E90" s="407"/>
      <c r="F90" s="407"/>
      <c r="G90" s="407"/>
      <c r="H90" s="407"/>
      <c r="I90" s="407"/>
      <c r="J90" s="407"/>
      <c r="K90" s="407"/>
      <c r="L90" s="407"/>
    </row>
    <row r="91" spans="3:12">
      <c r="C91" s="407"/>
      <c r="D91" s="407"/>
      <c r="E91" s="407"/>
      <c r="F91" s="407"/>
      <c r="G91" s="407"/>
      <c r="H91" s="407"/>
      <c r="I91" s="407"/>
      <c r="J91" s="407"/>
      <c r="K91" s="407"/>
      <c r="L91" s="407"/>
    </row>
    <row r="92" spans="3:12">
      <c r="C92" s="407"/>
      <c r="D92" s="407"/>
      <c r="E92" s="407"/>
      <c r="F92" s="407"/>
      <c r="G92" s="407"/>
      <c r="H92" s="407"/>
      <c r="I92" s="407"/>
      <c r="J92" s="407"/>
      <c r="K92" s="407"/>
      <c r="L92" s="407"/>
    </row>
    <row r="93" spans="3:12">
      <c r="C93" s="407"/>
      <c r="D93" s="407"/>
      <c r="E93" s="407"/>
      <c r="F93" s="407"/>
      <c r="G93" s="407"/>
      <c r="H93" s="407"/>
      <c r="I93" s="407"/>
      <c r="J93" s="407"/>
      <c r="K93" s="407"/>
      <c r="L93" s="407"/>
    </row>
    <row r="94" spans="3:12">
      <c r="C94" s="407"/>
      <c r="D94" s="407"/>
      <c r="E94" s="407"/>
      <c r="F94" s="407"/>
      <c r="G94" s="407"/>
      <c r="H94" s="407"/>
      <c r="I94" s="407"/>
      <c r="J94" s="407"/>
      <c r="K94" s="407"/>
      <c r="L94" s="407"/>
    </row>
    <row r="95" spans="3:12">
      <c r="C95" s="407"/>
      <c r="D95" s="407"/>
      <c r="E95" s="407"/>
      <c r="F95" s="407"/>
      <c r="G95" s="407"/>
      <c r="H95" s="407"/>
      <c r="I95" s="407"/>
      <c r="J95" s="407"/>
      <c r="K95" s="407"/>
      <c r="L95" s="407"/>
    </row>
    <row r="96" spans="3:12">
      <c r="C96" s="407"/>
      <c r="D96" s="407"/>
      <c r="E96" s="407"/>
      <c r="F96" s="407"/>
      <c r="G96" s="407"/>
      <c r="H96" s="407"/>
      <c r="I96" s="407"/>
      <c r="J96" s="407"/>
      <c r="K96" s="407"/>
      <c r="L96" s="407"/>
    </row>
    <row r="97" spans="3:12">
      <c r="C97" s="407"/>
      <c r="D97" s="407"/>
      <c r="E97" s="407"/>
      <c r="F97" s="407"/>
      <c r="G97" s="407"/>
      <c r="H97" s="407"/>
      <c r="I97" s="407"/>
      <c r="J97" s="407"/>
      <c r="K97" s="407"/>
      <c r="L97" s="407"/>
    </row>
    <row r="98" spans="3:12">
      <c r="C98" s="407"/>
      <c r="D98" s="407"/>
      <c r="E98" s="407"/>
      <c r="F98" s="407"/>
      <c r="G98" s="407"/>
      <c r="H98" s="407"/>
      <c r="I98" s="407"/>
      <c r="J98" s="407"/>
      <c r="K98" s="407"/>
      <c r="L98" s="407"/>
    </row>
    <row r="99" spans="3:12">
      <c r="C99" s="407"/>
      <c r="D99" s="407"/>
      <c r="E99" s="407"/>
      <c r="F99" s="407"/>
      <c r="G99" s="407"/>
      <c r="H99" s="407"/>
      <c r="I99" s="407"/>
      <c r="J99" s="407"/>
      <c r="K99" s="407"/>
      <c r="L99" s="407"/>
    </row>
    <row r="100" spans="3:12">
      <c r="C100" s="407"/>
      <c r="D100" s="407"/>
      <c r="E100" s="407"/>
      <c r="F100" s="407"/>
      <c r="G100" s="407"/>
      <c r="H100" s="407"/>
      <c r="I100" s="407"/>
      <c r="J100" s="407"/>
      <c r="K100" s="407"/>
      <c r="L100" s="407"/>
    </row>
    <row r="101" spans="3:12">
      <c r="C101" s="407"/>
      <c r="D101" s="407"/>
      <c r="E101" s="407"/>
      <c r="F101" s="407"/>
      <c r="G101" s="407"/>
      <c r="H101" s="407"/>
      <c r="I101" s="407"/>
      <c r="J101" s="407"/>
      <c r="K101" s="407"/>
      <c r="L101" s="407"/>
    </row>
    <row r="102" spans="3:12">
      <c r="C102" s="407"/>
      <c r="D102" s="407"/>
      <c r="E102" s="407"/>
      <c r="F102" s="407"/>
      <c r="G102" s="407"/>
      <c r="H102" s="407"/>
      <c r="I102" s="407"/>
      <c r="J102" s="407"/>
      <c r="K102" s="407"/>
      <c r="L102" s="407"/>
    </row>
    <row r="103" spans="3:12">
      <c r="C103" s="407"/>
      <c r="D103" s="407"/>
      <c r="E103" s="407"/>
      <c r="F103" s="407"/>
      <c r="G103" s="407"/>
      <c r="H103" s="407"/>
      <c r="I103" s="407"/>
      <c r="J103" s="407"/>
      <c r="K103" s="407"/>
      <c r="L103" s="407"/>
    </row>
    <row r="104" spans="3:12">
      <c r="C104" s="407"/>
      <c r="D104" s="407"/>
      <c r="E104" s="407"/>
      <c r="F104" s="407"/>
      <c r="G104" s="407"/>
      <c r="H104" s="407"/>
      <c r="I104" s="407"/>
      <c r="J104" s="407"/>
      <c r="K104" s="407"/>
      <c r="L104" s="407"/>
    </row>
    <row r="105" spans="3:12">
      <c r="C105" s="407"/>
      <c r="D105" s="407"/>
      <c r="E105" s="407"/>
      <c r="F105" s="407"/>
      <c r="G105" s="407"/>
      <c r="H105" s="407"/>
      <c r="I105" s="407"/>
      <c r="J105" s="407"/>
      <c r="K105" s="407"/>
      <c r="L105" s="407"/>
    </row>
    <row r="106" spans="3:12">
      <c r="C106" s="407"/>
      <c r="D106" s="407"/>
      <c r="E106" s="407"/>
      <c r="F106" s="407"/>
      <c r="G106" s="407"/>
      <c r="H106" s="407"/>
      <c r="I106" s="407"/>
      <c r="J106" s="407"/>
      <c r="K106" s="407"/>
      <c r="L106" s="407"/>
    </row>
    <row r="107" spans="3:12">
      <c r="C107" s="407"/>
      <c r="D107" s="407"/>
      <c r="E107" s="407"/>
      <c r="F107" s="407"/>
      <c r="G107" s="407"/>
      <c r="H107" s="407"/>
      <c r="I107" s="407"/>
      <c r="J107" s="407"/>
      <c r="K107" s="407"/>
      <c r="L107" s="407"/>
    </row>
    <row r="108" spans="3:12">
      <c r="C108" s="407"/>
      <c r="D108" s="407"/>
      <c r="E108" s="407"/>
      <c r="F108" s="407"/>
      <c r="G108" s="407"/>
      <c r="H108" s="407"/>
      <c r="I108" s="407"/>
      <c r="J108" s="407"/>
      <c r="K108" s="407"/>
      <c r="L108" s="407"/>
    </row>
    <row r="109" spans="3:12">
      <c r="C109" s="407"/>
      <c r="D109" s="407"/>
      <c r="E109" s="407"/>
      <c r="F109" s="407"/>
      <c r="G109" s="407"/>
      <c r="H109" s="407"/>
      <c r="I109" s="407"/>
      <c r="J109" s="407"/>
      <c r="K109" s="407"/>
      <c r="L109" s="407"/>
    </row>
    <row r="110" spans="3:12">
      <c r="C110" s="407"/>
      <c r="D110" s="407"/>
      <c r="E110" s="407"/>
      <c r="F110" s="407"/>
      <c r="G110" s="407"/>
      <c r="H110" s="407"/>
      <c r="I110" s="407"/>
      <c r="J110" s="407"/>
      <c r="K110" s="407"/>
      <c r="L110" s="407"/>
    </row>
    <row r="111" spans="3:12">
      <c r="C111" s="407"/>
      <c r="D111" s="407"/>
      <c r="E111" s="407"/>
      <c r="F111" s="407"/>
      <c r="G111" s="407"/>
      <c r="H111" s="407"/>
      <c r="I111" s="407"/>
      <c r="J111" s="407"/>
      <c r="K111" s="407"/>
      <c r="L111" s="407"/>
    </row>
    <row r="112" spans="3:12">
      <c r="C112" s="407"/>
      <c r="D112" s="407"/>
      <c r="E112" s="407"/>
      <c r="F112" s="407"/>
      <c r="G112" s="407"/>
      <c r="H112" s="407"/>
      <c r="I112" s="407"/>
      <c r="J112" s="407"/>
      <c r="K112" s="407"/>
      <c r="L112" s="407"/>
    </row>
    <row r="113" spans="3:12">
      <c r="C113" s="407"/>
      <c r="D113" s="407"/>
      <c r="E113" s="407"/>
      <c r="F113" s="407"/>
      <c r="G113" s="407"/>
      <c r="H113" s="407"/>
      <c r="I113" s="407"/>
      <c r="J113" s="407"/>
      <c r="K113" s="407"/>
      <c r="L113" s="407"/>
    </row>
    <row r="114" spans="3:12">
      <c r="C114" s="407"/>
      <c r="D114" s="407"/>
      <c r="E114" s="407"/>
      <c r="F114" s="407"/>
      <c r="G114" s="407"/>
      <c r="H114" s="407"/>
      <c r="I114" s="407"/>
      <c r="J114" s="407"/>
      <c r="K114" s="407"/>
      <c r="L114" s="407"/>
    </row>
    <row r="115" spans="3:12">
      <c r="C115" s="407"/>
      <c r="D115" s="407"/>
      <c r="E115" s="407"/>
      <c r="F115" s="407"/>
      <c r="G115" s="407"/>
      <c r="H115" s="407"/>
      <c r="I115" s="407"/>
      <c r="J115" s="407"/>
      <c r="K115" s="407"/>
      <c r="L115" s="407"/>
    </row>
    <row r="116" spans="3:12">
      <c r="C116" s="407"/>
      <c r="D116" s="407"/>
      <c r="E116" s="407"/>
      <c r="F116" s="407"/>
      <c r="G116" s="407"/>
      <c r="H116" s="407"/>
      <c r="I116" s="407"/>
      <c r="J116" s="407"/>
      <c r="K116" s="407"/>
      <c r="L116" s="407"/>
    </row>
    <row r="117" spans="3:12">
      <c r="C117" s="407"/>
      <c r="D117" s="407"/>
      <c r="E117" s="407"/>
      <c r="F117" s="407"/>
      <c r="G117" s="407"/>
      <c r="H117" s="407"/>
      <c r="I117" s="407"/>
      <c r="J117" s="407"/>
      <c r="K117" s="407"/>
      <c r="L117" s="407"/>
    </row>
    <row r="118" spans="3:12">
      <c r="C118" s="407"/>
      <c r="D118" s="407"/>
      <c r="E118" s="407"/>
      <c r="F118" s="407"/>
      <c r="G118" s="407"/>
      <c r="H118" s="407"/>
      <c r="I118" s="407"/>
      <c r="J118" s="407"/>
      <c r="K118" s="407"/>
      <c r="L118" s="407"/>
    </row>
    <row r="119" spans="3:12">
      <c r="C119" s="407"/>
      <c r="D119" s="407"/>
      <c r="E119" s="407"/>
      <c r="F119" s="407"/>
      <c r="G119" s="407"/>
      <c r="H119" s="407"/>
      <c r="I119" s="407"/>
      <c r="J119" s="407"/>
      <c r="K119" s="407"/>
      <c r="L119" s="407"/>
    </row>
    <row r="120" spans="3:12">
      <c r="C120" s="407"/>
      <c r="D120" s="407"/>
      <c r="E120" s="407"/>
      <c r="F120" s="407"/>
      <c r="G120" s="407"/>
      <c r="H120" s="407"/>
      <c r="I120" s="407"/>
      <c r="J120" s="407"/>
      <c r="K120" s="407"/>
      <c r="L120" s="407"/>
    </row>
    <row r="121" spans="3:12">
      <c r="C121" s="407"/>
      <c r="D121" s="407"/>
      <c r="E121" s="407"/>
      <c r="F121" s="407"/>
      <c r="G121" s="407"/>
      <c r="H121" s="407"/>
      <c r="I121" s="407"/>
      <c r="J121" s="407"/>
      <c r="K121" s="407"/>
      <c r="L121" s="407"/>
    </row>
    <row r="122" spans="3:12">
      <c r="C122" s="407"/>
      <c r="D122" s="407"/>
      <c r="E122" s="407"/>
      <c r="F122" s="407"/>
      <c r="G122" s="407"/>
      <c r="H122" s="407"/>
      <c r="I122" s="407"/>
      <c r="J122" s="407"/>
      <c r="K122" s="407"/>
      <c r="L122" s="407"/>
    </row>
    <row r="123" spans="3:12">
      <c r="C123" s="407"/>
      <c r="D123" s="407"/>
      <c r="E123" s="407"/>
      <c r="F123" s="407"/>
      <c r="G123" s="407"/>
      <c r="H123" s="407"/>
      <c r="I123" s="407"/>
      <c r="J123" s="407"/>
      <c r="K123" s="407"/>
      <c r="L123" s="407"/>
    </row>
    <row r="124" spans="3:12">
      <c r="C124" s="407"/>
      <c r="D124" s="407"/>
      <c r="E124" s="407"/>
      <c r="F124" s="407"/>
      <c r="G124" s="407"/>
      <c r="H124" s="407"/>
      <c r="I124" s="407"/>
      <c r="J124" s="407"/>
      <c r="K124" s="407"/>
      <c r="L124" s="407"/>
    </row>
    <row r="125" spans="3:12">
      <c r="C125" s="407"/>
      <c r="D125" s="407"/>
      <c r="E125" s="407"/>
      <c r="F125" s="407"/>
      <c r="G125" s="407"/>
      <c r="H125" s="407"/>
      <c r="I125" s="407"/>
      <c r="J125" s="407"/>
      <c r="K125" s="407"/>
      <c r="L125" s="407"/>
    </row>
    <row r="126" spans="3:12">
      <c r="C126" s="407"/>
      <c r="D126" s="407"/>
      <c r="E126" s="407"/>
      <c r="F126" s="407"/>
      <c r="G126" s="407"/>
      <c r="H126" s="407"/>
      <c r="I126" s="407"/>
      <c r="J126" s="407"/>
      <c r="K126" s="407"/>
      <c r="L126" s="407"/>
    </row>
    <row r="127" spans="3:12">
      <c r="C127" s="407"/>
      <c r="D127" s="407"/>
      <c r="E127" s="407"/>
      <c r="F127" s="407"/>
      <c r="G127" s="407"/>
      <c r="H127" s="407"/>
      <c r="I127" s="407"/>
      <c r="J127" s="407"/>
      <c r="K127" s="407"/>
      <c r="L127" s="407"/>
    </row>
    <row r="128" spans="3:12">
      <c r="C128" s="407"/>
      <c r="D128" s="407"/>
      <c r="E128" s="407"/>
      <c r="F128" s="407"/>
      <c r="G128" s="407"/>
      <c r="H128" s="407"/>
      <c r="I128" s="407"/>
      <c r="J128" s="407"/>
      <c r="K128" s="407"/>
      <c r="L128" s="407"/>
    </row>
    <row r="129" spans="3:12">
      <c r="C129" s="407"/>
      <c r="D129" s="407"/>
      <c r="E129" s="407"/>
      <c r="F129" s="407"/>
      <c r="G129" s="407"/>
      <c r="H129" s="407"/>
      <c r="I129" s="407"/>
      <c r="J129" s="407"/>
      <c r="K129" s="407"/>
      <c r="L129" s="407"/>
    </row>
    <row r="130" spans="3:12">
      <c r="C130" s="407"/>
      <c r="D130" s="407"/>
      <c r="E130" s="407"/>
      <c r="F130" s="407"/>
      <c r="G130" s="407"/>
      <c r="H130" s="407"/>
      <c r="I130" s="407"/>
      <c r="J130" s="407"/>
      <c r="K130" s="407"/>
      <c r="L130" s="407"/>
    </row>
    <row r="131" spans="3:12">
      <c r="C131" s="407"/>
      <c r="D131" s="407"/>
      <c r="E131" s="407"/>
      <c r="F131" s="407"/>
      <c r="G131" s="407"/>
      <c r="H131" s="407"/>
      <c r="I131" s="407"/>
      <c r="J131" s="407"/>
      <c r="K131" s="407"/>
      <c r="L131" s="407"/>
    </row>
    <row r="132" spans="3:12">
      <c r="C132" s="407"/>
      <c r="D132" s="407"/>
      <c r="E132" s="407"/>
      <c r="F132" s="407"/>
      <c r="G132" s="407"/>
      <c r="H132" s="407"/>
      <c r="I132" s="407"/>
      <c r="J132" s="407"/>
      <c r="K132" s="407"/>
      <c r="L132" s="407"/>
    </row>
    <row r="133" spans="3:12">
      <c r="C133" s="407"/>
      <c r="D133" s="407"/>
      <c r="E133" s="407"/>
      <c r="F133" s="407"/>
      <c r="G133" s="407"/>
      <c r="H133" s="407"/>
      <c r="I133" s="407"/>
      <c r="J133" s="407"/>
      <c r="K133" s="407"/>
      <c r="L133" s="407"/>
    </row>
    <row r="134" spans="3:12">
      <c r="C134" s="407"/>
      <c r="D134" s="407"/>
      <c r="E134" s="407"/>
      <c r="F134" s="407"/>
      <c r="G134" s="407"/>
      <c r="H134" s="407"/>
      <c r="I134" s="407"/>
      <c r="J134" s="407"/>
      <c r="K134" s="407"/>
      <c r="L134" s="407"/>
    </row>
    <row r="135" spans="3:12">
      <c r="C135" s="407"/>
      <c r="D135" s="407"/>
      <c r="E135" s="407"/>
      <c r="F135" s="407"/>
      <c r="G135" s="407"/>
      <c r="H135" s="407"/>
      <c r="I135" s="407"/>
      <c r="J135" s="407"/>
      <c r="K135" s="407"/>
      <c r="L135" s="407"/>
    </row>
    <row r="136" spans="3:12">
      <c r="C136" s="407"/>
      <c r="D136" s="407"/>
      <c r="E136" s="407"/>
      <c r="F136" s="407"/>
      <c r="G136" s="407"/>
      <c r="H136" s="407"/>
      <c r="I136" s="407"/>
      <c r="J136" s="407"/>
      <c r="K136" s="407"/>
      <c r="L136" s="407"/>
    </row>
    <row r="137" spans="3:12">
      <c r="C137" s="407"/>
      <c r="D137" s="407"/>
      <c r="E137" s="407"/>
      <c r="F137" s="407"/>
      <c r="G137" s="407"/>
      <c r="H137" s="407"/>
      <c r="I137" s="407"/>
      <c r="J137" s="407"/>
      <c r="K137" s="407"/>
      <c r="L137" s="407"/>
    </row>
    <row r="138" spans="3:12">
      <c r="C138" s="407"/>
      <c r="D138" s="407"/>
      <c r="E138" s="407"/>
      <c r="F138" s="407"/>
      <c r="G138" s="407"/>
      <c r="H138" s="407"/>
      <c r="I138" s="407"/>
      <c r="J138" s="407"/>
      <c r="K138" s="407"/>
      <c r="L138" s="407"/>
    </row>
    <row r="139" spans="3:12">
      <c r="C139" s="407"/>
      <c r="D139" s="407"/>
      <c r="E139" s="407"/>
      <c r="F139" s="407"/>
      <c r="G139" s="407"/>
      <c r="H139" s="407"/>
      <c r="I139" s="407"/>
      <c r="J139" s="407"/>
      <c r="K139" s="407"/>
      <c r="L139" s="407"/>
    </row>
    <row r="140" spans="3:12">
      <c r="C140" s="407"/>
      <c r="D140" s="407"/>
      <c r="E140" s="407"/>
      <c r="F140" s="407"/>
      <c r="G140" s="407"/>
      <c r="H140" s="407"/>
      <c r="I140" s="407"/>
      <c r="J140" s="407"/>
      <c r="K140" s="407"/>
      <c r="L140" s="407"/>
    </row>
    <row r="141" spans="3:12">
      <c r="C141" s="407"/>
      <c r="D141" s="407"/>
      <c r="E141" s="407"/>
      <c r="F141" s="407"/>
      <c r="G141" s="407"/>
      <c r="H141" s="407"/>
      <c r="I141" s="407"/>
      <c r="J141" s="407"/>
      <c r="K141" s="407"/>
      <c r="L141" s="407"/>
    </row>
    <row r="142" spans="3:12">
      <c r="C142" s="407"/>
      <c r="D142" s="407"/>
      <c r="E142" s="407"/>
      <c r="F142" s="407"/>
      <c r="G142" s="407"/>
      <c r="H142" s="407"/>
      <c r="I142" s="407"/>
      <c r="J142" s="407"/>
      <c r="K142" s="407"/>
      <c r="L142" s="407"/>
    </row>
    <row r="143" spans="3:12">
      <c r="C143" s="407"/>
      <c r="D143" s="407"/>
      <c r="E143" s="407"/>
      <c r="F143" s="407"/>
      <c r="G143" s="407"/>
      <c r="H143" s="407"/>
      <c r="I143" s="407"/>
      <c r="J143" s="407"/>
      <c r="K143" s="407"/>
      <c r="L143" s="407"/>
    </row>
    <row r="144" spans="3:12">
      <c r="C144" s="407"/>
      <c r="D144" s="407"/>
      <c r="E144" s="407"/>
      <c r="F144" s="407"/>
      <c r="G144" s="407"/>
      <c r="H144" s="407"/>
      <c r="I144" s="407"/>
      <c r="J144" s="407"/>
      <c r="K144" s="407"/>
      <c r="L144" s="407"/>
    </row>
    <row r="145" spans="3:12">
      <c r="C145" s="407"/>
      <c r="D145" s="407"/>
      <c r="E145" s="407"/>
      <c r="F145" s="407"/>
      <c r="G145" s="407"/>
      <c r="H145" s="407"/>
      <c r="I145" s="407"/>
      <c r="J145" s="407"/>
      <c r="K145" s="407"/>
      <c r="L145" s="407"/>
    </row>
    <row r="146" spans="3:12">
      <c r="C146" s="407"/>
      <c r="D146" s="407"/>
      <c r="E146" s="407"/>
      <c r="F146" s="407"/>
      <c r="G146" s="407"/>
      <c r="H146" s="407"/>
      <c r="I146" s="407"/>
      <c r="J146" s="407"/>
      <c r="K146" s="407"/>
      <c r="L146" s="407"/>
    </row>
    <row r="147" spans="3:12">
      <c r="C147" s="407"/>
      <c r="D147" s="407"/>
      <c r="E147" s="407"/>
      <c r="F147" s="407"/>
      <c r="G147" s="407"/>
      <c r="H147" s="407"/>
      <c r="I147" s="407"/>
      <c r="J147" s="407"/>
      <c r="K147" s="407"/>
      <c r="L147" s="407"/>
    </row>
    <row r="148" spans="3:12">
      <c r="C148" s="407"/>
      <c r="D148" s="407"/>
      <c r="E148" s="407"/>
      <c r="F148" s="407"/>
      <c r="G148" s="407"/>
      <c r="H148" s="407"/>
      <c r="I148" s="407"/>
      <c r="J148" s="407"/>
      <c r="K148" s="407"/>
      <c r="L148" s="407"/>
    </row>
    <row r="149" spans="3:12">
      <c r="C149" s="407"/>
      <c r="D149" s="407"/>
      <c r="E149" s="407"/>
      <c r="F149" s="407"/>
      <c r="G149" s="407"/>
      <c r="H149" s="407"/>
      <c r="I149" s="407"/>
      <c r="J149" s="407"/>
      <c r="K149" s="407"/>
      <c r="L149" s="407"/>
    </row>
    <row r="150" spans="3:12">
      <c r="C150" s="407"/>
      <c r="D150" s="407"/>
      <c r="E150" s="407"/>
      <c r="F150" s="407"/>
      <c r="G150" s="407"/>
      <c r="H150" s="407"/>
      <c r="I150" s="407"/>
      <c r="J150" s="407"/>
      <c r="K150" s="407"/>
      <c r="L150" s="407"/>
    </row>
    <row r="151" spans="3:12">
      <c r="C151" s="407"/>
      <c r="D151" s="407"/>
      <c r="E151" s="407"/>
      <c r="F151" s="407"/>
      <c r="G151" s="407"/>
      <c r="H151" s="407"/>
      <c r="I151" s="407"/>
      <c r="J151" s="407"/>
      <c r="K151" s="407"/>
      <c r="L151" s="407"/>
    </row>
    <row r="152" spans="3:12">
      <c r="C152" s="407"/>
      <c r="D152" s="407"/>
      <c r="E152" s="407"/>
      <c r="F152" s="407"/>
      <c r="G152" s="407"/>
      <c r="H152" s="407"/>
      <c r="I152" s="407"/>
      <c r="J152" s="407"/>
      <c r="K152" s="407"/>
      <c r="L152" s="407"/>
    </row>
    <row r="153" spans="3:12">
      <c r="C153" s="407"/>
      <c r="D153" s="407"/>
      <c r="E153" s="407"/>
      <c r="F153" s="407"/>
      <c r="G153" s="407"/>
      <c r="H153" s="407"/>
      <c r="I153" s="407"/>
      <c r="J153" s="407"/>
      <c r="K153" s="407"/>
      <c r="L153" s="407"/>
    </row>
    <row r="154" spans="3:12">
      <c r="C154" s="407"/>
      <c r="D154" s="407"/>
      <c r="E154" s="407"/>
      <c r="F154" s="407"/>
      <c r="G154" s="407"/>
      <c r="H154" s="407"/>
      <c r="I154" s="407"/>
      <c r="J154" s="407"/>
      <c r="K154" s="407"/>
      <c r="L154" s="407"/>
    </row>
    <row r="155" spans="3:12">
      <c r="C155" s="407"/>
      <c r="D155" s="407"/>
      <c r="E155" s="407"/>
      <c r="F155" s="407"/>
      <c r="G155" s="407"/>
      <c r="H155" s="407"/>
      <c r="I155" s="407"/>
      <c r="J155" s="407"/>
      <c r="K155" s="407"/>
      <c r="L155" s="407"/>
    </row>
    <row r="156" spans="3:12">
      <c r="C156" s="407"/>
      <c r="D156" s="407"/>
      <c r="E156" s="407"/>
      <c r="F156" s="407"/>
      <c r="G156" s="407"/>
      <c r="H156" s="407"/>
      <c r="I156" s="407"/>
      <c r="J156" s="407"/>
      <c r="K156" s="407"/>
      <c r="L156" s="407"/>
    </row>
    <row r="157" spans="3:12">
      <c r="C157" s="407"/>
      <c r="D157" s="407"/>
      <c r="E157" s="407"/>
      <c r="F157" s="407"/>
      <c r="G157" s="407"/>
      <c r="H157" s="407"/>
      <c r="I157" s="407"/>
      <c r="J157" s="407"/>
      <c r="K157" s="407"/>
      <c r="L157" s="407"/>
    </row>
    <row r="158" spans="3:12">
      <c r="C158" s="407"/>
      <c r="D158" s="407"/>
      <c r="E158" s="407"/>
      <c r="F158" s="407"/>
      <c r="G158" s="407"/>
      <c r="H158" s="407"/>
      <c r="I158" s="407"/>
      <c r="J158" s="407"/>
      <c r="K158" s="407"/>
      <c r="L158" s="407"/>
    </row>
    <row r="159" spans="3:12">
      <c r="C159" s="407"/>
      <c r="D159" s="407"/>
      <c r="E159" s="407"/>
      <c r="F159" s="407"/>
      <c r="G159" s="407"/>
      <c r="H159" s="407"/>
      <c r="I159" s="407"/>
      <c r="J159" s="407"/>
      <c r="K159" s="407"/>
      <c r="L159" s="407"/>
    </row>
    <row r="160" spans="3:12">
      <c r="C160" s="407"/>
      <c r="D160" s="407"/>
      <c r="E160" s="407"/>
      <c r="F160" s="407"/>
      <c r="G160" s="407"/>
      <c r="H160" s="407"/>
      <c r="I160" s="407"/>
      <c r="J160" s="407"/>
      <c r="K160" s="407"/>
      <c r="L160" s="407"/>
    </row>
    <row r="161" spans="3:12">
      <c r="C161" s="407"/>
      <c r="D161" s="407"/>
      <c r="E161" s="407"/>
      <c r="F161" s="407"/>
      <c r="G161" s="407"/>
      <c r="H161" s="407"/>
      <c r="I161" s="407"/>
      <c r="J161" s="407"/>
      <c r="K161" s="407"/>
      <c r="L161" s="407"/>
    </row>
    <row r="162" spans="3:12">
      <c r="C162" s="407"/>
      <c r="D162" s="407"/>
      <c r="E162" s="407"/>
      <c r="F162" s="407"/>
      <c r="G162" s="407"/>
      <c r="H162" s="407"/>
      <c r="I162" s="407"/>
      <c r="J162" s="407"/>
      <c r="K162" s="407"/>
      <c r="L162" s="407"/>
    </row>
    <row r="163" spans="3:12">
      <c r="C163" s="407"/>
      <c r="D163" s="407"/>
      <c r="E163" s="407"/>
      <c r="F163" s="407"/>
      <c r="G163" s="407"/>
      <c r="H163" s="407"/>
      <c r="I163" s="407"/>
      <c r="J163" s="407"/>
      <c r="K163" s="407"/>
      <c r="L163" s="407"/>
    </row>
    <row r="164" spans="3:12">
      <c r="C164" s="407"/>
      <c r="D164" s="407"/>
      <c r="E164" s="407"/>
      <c r="F164" s="407"/>
      <c r="G164" s="407"/>
      <c r="H164" s="407"/>
      <c r="I164" s="407"/>
      <c r="J164" s="407"/>
      <c r="K164" s="407"/>
      <c r="L164" s="407"/>
    </row>
    <row r="165" spans="3:12">
      <c r="C165" s="407"/>
      <c r="D165" s="407"/>
      <c r="E165" s="407"/>
      <c r="F165" s="407"/>
      <c r="G165" s="407"/>
      <c r="H165" s="407"/>
      <c r="I165" s="407"/>
      <c r="J165" s="407"/>
      <c r="K165" s="407"/>
      <c r="L165" s="407"/>
    </row>
    <row r="166" spans="3:12">
      <c r="C166" s="407"/>
      <c r="D166" s="407"/>
      <c r="E166" s="407"/>
      <c r="F166" s="407"/>
      <c r="G166" s="407"/>
      <c r="H166" s="407"/>
      <c r="I166" s="407"/>
      <c r="J166" s="407"/>
      <c r="K166" s="407"/>
      <c r="L166" s="407"/>
    </row>
    <row r="167" spans="3:12">
      <c r="C167" s="407"/>
      <c r="D167" s="407"/>
      <c r="E167" s="407"/>
      <c r="F167" s="407"/>
      <c r="G167" s="407"/>
      <c r="H167" s="407"/>
      <c r="I167" s="407"/>
      <c r="J167" s="407"/>
      <c r="K167" s="407"/>
      <c r="L167" s="407"/>
    </row>
    <row r="168" spans="3:12">
      <c r="C168" s="407"/>
      <c r="D168" s="407"/>
      <c r="E168" s="407"/>
      <c r="F168" s="407"/>
      <c r="G168" s="407"/>
      <c r="H168" s="407"/>
      <c r="I168" s="407"/>
      <c r="J168" s="407"/>
      <c r="K168" s="407"/>
      <c r="L168" s="407"/>
    </row>
    <row r="169" spans="3:12">
      <c r="C169" s="407"/>
      <c r="D169" s="407"/>
      <c r="E169" s="407"/>
      <c r="F169" s="407"/>
      <c r="G169" s="407"/>
      <c r="H169" s="407"/>
      <c r="I169" s="407"/>
      <c r="J169" s="407"/>
      <c r="K169" s="407"/>
      <c r="L169" s="407"/>
    </row>
    <row r="170" spans="3:12">
      <c r="C170" s="407"/>
      <c r="D170" s="407"/>
      <c r="E170" s="407"/>
      <c r="F170" s="407"/>
      <c r="G170" s="407"/>
      <c r="H170" s="407"/>
      <c r="I170" s="407"/>
      <c r="J170" s="407"/>
      <c r="K170" s="407"/>
      <c r="L170" s="407"/>
    </row>
    <row r="171" spans="3:12">
      <c r="C171" s="407"/>
      <c r="D171" s="407"/>
      <c r="E171" s="407"/>
      <c r="F171" s="407"/>
      <c r="G171" s="407"/>
      <c r="H171" s="407"/>
      <c r="I171" s="407"/>
      <c r="J171" s="407"/>
      <c r="K171" s="407"/>
      <c r="L171" s="407"/>
    </row>
    <row r="172" spans="3:12">
      <c r="C172" s="407"/>
      <c r="D172" s="407"/>
      <c r="E172" s="407"/>
      <c r="F172" s="407"/>
      <c r="G172" s="407"/>
      <c r="H172" s="407"/>
      <c r="I172" s="407"/>
      <c r="J172" s="407"/>
      <c r="K172" s="407"/>
      <c r="L172" s="407"/>
    </row>
    <row r="173" spans="3:12">
      <c r="C173" s="407"/>
      <c r="D173" s="407"/>
      <c r="E173" s="407"/>
      <c r="F173" s="407"/>
      <c r="G173" s="407"/>
      <c r="H173" s="407"/>
      <c r="I173" s="407"/>
      <c r="J173" s="407"/>
      <c r="K173" s="407"/>
      <c r="L173" s="407"/>
    </row>
    <row r="174" spans="3:12">
      <c r="C174" s="407"/>
      <c r="D174" s="407"/>
      <c r="E174" s="407"/>
      <c r="F174" s="407"/>
      <c r="G174" s="407"/>
      <c r="H174" s="407"/>
      <c r="I174" s="407"/>
      <c r="J174" s="407"/>
      <c r="K174" s="407"/>
      <c r="L174" s="407"/>
    </row>
    <row r="175" spans="3:12">
      <c r="C175" s="407"/>
      <c r="D175" s="407"/>
      <c r="E175" s="407"/>
      <c r="F175" s="407"/>
      <c r="G175" s="407"/>
      <c r="H175" s="407"/>
      <c r="I175" s="407"/>
      <c r="J175" s="407"/>
      <c r="K175" s="407"/>
      <c r="L175" s="407"/>
    </row>
    <row r="176" spans="3:12">
      <c r="C176" s="407"/>
      <c r="D176" s="407"/>
      <c r="E176" s="407"/>
      <c r="F176" s="407"/>
      <c r="G176" s="407"/>
      <c r="H176" s="407"/>
      <c r="I176" s="407"/>
      <c r="J176" s="407"/>
      <c r="K176" s="407"/>
      <c r="L176" s="407"/>
    </row>
    <row r="177" spans="3:12">
      <c r="C177" s="407"/>
      <c r="D177" s="407"/>
      <c r="E177" s="407"/>
      <c r="F177" s="407"/>
      <c r="G177" s="407"/>
      <c r="H177" s="407"/>
      <c r="I177" s="407"/>
      <c r="J177" s="407"/>
      <c r="K177" s="407"/>
      <c r="L177" s="407"/>
    </row>
    <row r="178" spans="3:12">
      <c r="C178" s="407"/>
      <c r="D178" s="407"/>
      <c r="E178" s="407"/>
      <c r="F178" s="407"/>
      <c r="G178" s="407"/>
      <c r="H178" s="407"/>
      <c r="I178" s="407"/>
      <c r="J178" s="407"/>
      <c r="K178" s="407"/>
      <c r="L178" s="407"/>
    </row>
    <row r="179" spans="3:12">
      <c r="C179" s="407"/>
      <c r="D179" s="407"/>
      <c r="E179" s="407"/>
      <c r="F179" s="407"/>
      <c r="G179" s="407"/>
      <c r="H179" s="407"/>
      <c r="I179" s="407"/>
      <c r="J179" s="407"/>
      <c r="K179" s="407"/>
      <c r="L179" s="407"/>
    </row>
    <row r="180" spans="3:12">
      <c r="C180" s="407"/>
      <c r="D180" s="407"/>
      <c r="E180" s="407"/>
      <c r="F180" s="407"/>
      <c r="G180" s="407"/>
      <c r="H180" s="407"/>
      <c r="I180" s="407"/>
      <c r="J180" s="407"/>
      <c r="K180" s="407"/>
      <c r="L180" s="407"/>
    </row>
    <row r="181" spans="3:12">
      <c r="C181" s="407"/>
      <c r="D181" s="407"/>
      <c r="E181" s="407"/>
      <c r="F181" s="407"/>
      <c r="G181" s="407"/>
      <c r="H181" s="407"/>
      <c r="I181" s="407"/>
      <c r="J181" s="407"/>
      <c r="K181" s="407"/>
      <c r="L181" s="407"/>
    </row>
    <row r="182" spans="3:12">
      <c r="C182" s="407"/>
      <c r="D182" s="407"/>
      <c r="E182" s="407"/>
      <c r="F182" s="407"/>
      <c r="G182" s="407"/>
      <c r="H182" s="407"/>
      <c r="I182" s="407"/>
      <c r="J182" s="407"/>
      <c r="K182" s="407"/>
      <c r="L182" s="407"/>
    </row>
    <row r="183" spans="3:12">
      <c r="C183" s="407"/>
      <c r="D183" s="407"/>
      <c r="E183" s="407"/>
      <c r="F183" s="407"/>
      <c r="G183" s="407"/>
      <c r="H183" s="407"/>
      <c r="I183" s="407"/>
      <c r="J183" s="407"/>
      <c r="K183" s="407"/>
      <c r="L183" s="407"/>
    </row>
    <row r="184" spans="3:12">
      <c r="C184" s="407"/>
      <c r="D184" s="407"/>
      <c r="E184" s="407"/>
      <c r="F184" s="407"/>
      <c r="G184" s="407"/>
      <c r="H184" s="407"/>
      <c r="I184" s="407"/>
      <c r="J184" s="407"/>
      <c r="K184" s="407"/>
      <c r="L184" s="407"/>
    </row>
    <row r="185" spans="3:12">
      <c r="C185" s="407"/>
      <c r="D185" s="407"/>
      <c r="E185" s="407"/>
      <c r="F185" s="407"/>
      <c r="G185" s="407"/>
      <c r="H185" s="407"/>
      <c r="I185" s="407"/>
      <c r="J185" s="407"/>
      <c r="K185" s="407"/>
      <c r="L185" s="407"/>
    </row>
    <row r="186" spans="3:12">
      <c r="C186" s="407"/>
      <c r="D186" s="407"/>
      <c r="E186" s="407"/>
      <c r="F186" s="407"/>
      <c r="G186" s="407"/>
      <c r="H186" s="407"/>
      <c r="I186" s="407"/>
      <c r="J186" s="407"/>
      <c r="K186" s="407"/>
      <c r="L186" s="407"/>
    </row>
    <row r="187" spans="3:12">
      <c r="C187" s="407"/>
      <c r="D187" s="407"/>
      <c r="E187" s="407"/>
      <c r="F187" s="407"/>
      <c r="G187" s="407"/>
      <c r="H187" s="407"/>
      <c r="I187" s="407"/>
      <c r="J187" s="407"/>
      <c r="K187" s="407"/>
      <c r="L187" s="407"/>
    </row>
    <row r="188" spans="3:12">
      <c r="C188" s="407"/>
      <c r="D188" s="407"/>
      <c r="E188" s="407"/>
      <c r="F188" s="407"/>
      <c r="G188" s="407"/>
      <c r="H188" s="407"/>
      <c r="I188" s="407"/>
      <c r="J188" s="407"/>
      <c r="K188" s="407"/>
      <c r="L188" s="407"/>
    </row>
    <row r="189" spans="3:12">
      <c r="C189" s="407"/>
      <c r="D189" s="407"/>
      <c r="E189" s="407"/>
      <c r="F189" s="407"/>
      <c r="G189" s="407"/>
      <c r="H189" s="407"/>
      <c r="I189" s="407"/>
      <c r="J189" s="407"/>
      <c r="K189" s="407"/>
      <c r="L189" s="407"/>
    </row>
    <row r="190" spans="3:12">
      <c r="C190" s="407"/>
      <c r="D190" s="407"/>
      <c r="E190" s="407"/>
      <c r="F190" s="407"/>
      <c r="G190" s="407"/>
      <c r="H190" s="407"/>
      <c r="I190" s="407"/>
      <c r="J190" s="407"/>
      <c r="K190" s="407"/>
      <c r="L190" s="407"/>
    </row>
    <row r="191" spans="3:12">
      <c r="C191" s="407"/>
      <c r="D191" s="407"/>
      <c r="E191" s="407"/>
      <c r="F191" s="407"/>
      <c r="G191" s="407"/>
      <c r="H191" s="407"/>
      <c r="I191" s="407"/>
      <c r="J191" s="407"/>
      <c r="K191" s="407"/>
      <c r="L191" s="407"/>
    </row>
    <row r="192" spans="3:12">
      <c r="C192" s="407"/>
      <c r="D192" s="407"/>
      <c r="E192" s="407"/>
      <c r="F192" s="407"/>
      <c r="G192" s="407"/>
      <c r="H192" s="407"/>
      <c r="I192" s="407"/>
      <c r="J192" s="407"/>
      <c r="K192" s="407"/>
      <c r="L192" s="407"/>
    </row>
    <row r="193" spans="3:12">
      <c r="C193" s="407"/>
      <c r="D193" s="407"/>
      <c r="E193" s="407"/>
      <c r="F193" s="407"/>
      <c r="G193" s="407"/>
      <c r="H193" s="407"/>
      <c r="I193" s="407"/>
      <c r="J193" s="407"/>
      <c r="K193" s="407"/>
      <c r="L193" s="407"/>
    </row>
    <row r="194" spans="3:12">
      <c r="C194" s="407"/>
      <c r="D194" s="407"/>
      <c r="E194" s="407"/>
      <c r="F194" s="407"/>
      <c r="G194" s="407"/>
      <c r="H194" s="407"/>
      <c r="I194" s="407"/>
      <c r="J194" s="407"/>
      <c r="K194" s="407"/>
      <c r="L194" s="407"/>
    </row>
    <row r="195" spans="3:12">
      <c r="C195" s="407"/>
      <c r="D195" s="407"/>
      <c r="E195" s="407"/>
      <c r="F195" s="407"/>
      <c r="G195" s="407"/>
      <c r="H195" s="407"/>
      <c r="I195" s="407"/>
      <c r="J195" s="407"/>
      <c r="K195" s="407"/>
      <c r="L195" s="407"/>
    </row>
    <row r="196" spans="3:12">
      <c r="C196" s="407"/>
      <c r="D196" s="407"/>
      <c r="E196" s="407"/>
      <c r="F196" s="407"/>
      <c r="G196" s="407"/>
      <c r="H196" s="407"/>
      <c r="I196" s="407"/>
      <c r="J196" s="407"/>
      <c r="K196" s="407"/>
      <c r="L196" s="407"/>
    </row>
    <row r="197" spans="3:12">
      <c r="C197" s="407"/>
      <c r="D197" s="407"/>
      <c r="E197" s="407"/>
      <c r="F197" s="407"/>
      <c r="G197" s="407"/>
      <c r="H197" s="407"/>
      <c r="I197" s="407"/>
      <c r="J197" s="407"/>
      <c r="K197" s="407"/>
      <c r="L197" s="407"/>
    </row>
    <row r="198" spans="3:12">
      <c r="C198" s="407"/>
      <c r="D198" s="407"/>
      <c r="E198" s="407"/>
      <c r="F198" s="407"/>
      <c r="G198" s="407"/>
      <c r="H198" s="407"/>
      <c r="I198" s="407"/>
      <c r="J198" s="407"/>
      <c r="K198" s="407"/>
      <c r="L198" s="407"/>
    </row>
    <row r="199" spans="3:12">
      <c r="C199" s="407"/>
      <c r="D199" s="407"/>
      <c r="E199" s="407"/>
      <c r="F199" s="407"/>
      <c r="G199" s="407"/>
      <c r="H199" s="407"/>
      <c r="I199" s="407"/>
      <c r="J199" s="407"/>
      <c r="K199" s="407"/>
      <c r="L199" s="407"/>
    </row>
    <row r="200" spans="3:12">
      <c r="C200" s="407"/>
      <c r="D200" s="407"/>
      <c r="E200" s="407"/>
      <c r="F200" s="407"/>
      <c r="G200" s="407"/>
      <c r="H200" s="407"/>
      <c r="I200" s="407"/>
      <c r="J200" s="407"/>
      <c r="K200" s="407"/>
      <c r="L200" s="407"/>
    </row>
    <row r="201" spans="3:12">
      <c r="C201" s="407"/>
      <c r="D201" s="407"/>
      <c r="E201" s="407"/>
      <c r="F201" s="407"/>
      <c r="G201" s="407"/>
      <c r="H201" s="407"/>
      <c r="I201" s="407"/>
      <c r="J201" s="407"/>
      <c r="K201" s="407"/>
      <c r="L201" s="407"/>
    </row>
    <row r="202" spans="3:12">
      <c r="C202" s="407"/>
      <c r="D202" s="407"/>
      <c r="E202" s="407"/>
      <c r="F202" s="407"/>
      <c r="G202" s="407"/>
      <c r="H202" s="407"/>
      <c r="I202" s="407"/>
      <c r="J202" s="407"/>
      <c r="K202" s="407"/>
      <c r="L202" s="407"/>
    </row>
    <row r="203" spans="3:12">
      <c r="C203" s="407"/>
      <c r="D203" s="407"/>
      <c r="E203" s="407"/>
      <c r="F203" s="407"/>
      <c r="G203" s="407"/>
      <c r="H203" s="407"/>
      <c r="I203" s="407"/>
      <c r="J203" s="407"/>
      <c r="K203" s="407"/>
      <c r="L203" s="407"/>
    </row>
    <row r="204" spans="3:12">
      <c r="C204" s="407"/>
      <c r="D204" s="407"/>
      <c r="E204" s="407"/>
      <c r="F204" s="407"/>
      <c r="G204" s="407"/>
      <c r="H204" s="407"/>
      <c r="I204" s="407"/>
      <c r="J204" s="407"/>
      <c r="K204" s="407"/>
      <c r="L204" s="407"/>
    </row>
    <row r="205" spans="3:12">
      <c r="C205" s="407"/>
      <c r="D205" s="407"/>
      <c r="E205" s="407"/>
      <c r="F205" s="407"/>
      <c r="G205" s="407"/>
      <c r="H205" s="407"/>
      <c r="I205" s="407"/>
      <c r="J205" s="407"/>
      <c r="K205" s="407"/>
      <c r="L205" s="407"/>
    </row>
    <row r="206" spans="3:12">
      <c r="C206" s="407"/>
      <c r="D206" s="407"/>
      <c r="E206" s="407"/>
      <c r="F206" s="407"/>
      <c r="G206" s="407"/>
      <c r="H206" s="407"/>
      <c r="I206" s="407"/>
      <c r="J206" s="407"/>
      <c r="K206" s="407"/>
      <c r="L206" s="407"/>
    </row>
    <row r="207" spans="3:12">
      <c r="C207" s="407"/>
      <c r="D207" s="407"/>
      <c r="E207" s="407"/>
      <c r="F207" s="407"/>
      <c r="G207" s="407"/>
      <c r="H207" s="407"/>
      <c r="I207" s="407"/>
      <c r="J207" s="407"/>
      <c r="K207" s="407"/>
      <c r="L207" s="407"/>
    </row>
    <row r="208" spans="3:12">
      <c r="C208" s="407"/>
      <c r="D208" s="407"/>
      <c r="E208" s="407"/>
      <c r="F208" s="407"/>
      <c r="G208" s="407"/>
      <c r="H208" s="407"/>
      <c r="I208" s="407"/>
      <c r="J208" s="407"/>
      <c r="K208" s="407"/>
      <c r="L208" s="407"/>
    </row>
    <row r="209" spans="3:12">
      <c r="C209" s="407"/>
      <c r="D209" s="407"/>
      <c r="E209" s="407"/>
      <c r="F209" s="407"/>
      <c r="G209" s="407"/>
      <c r="H209" s="407"/>
      <c r="I209" s="407"/>
      <c r="J209" s="407"/>
      <c r="K209" s="407"/>
      <c r="L209" s="407"/>
    </row>
    <row r="210" spans="3:12">
      <c r="C210" s="407"/>
      <c r="D210" s="407"/>
      <c r="E210" s="407"/>
      <c r="F210" s="407"/>
      <c r="G210" s="407"/>
      <c r="H210" s="407"/>
      <c r="I210" s="407"/>
      <c r="J210" s="407"/>
      <c r="K210" s="407"/>
      <c r="L210" s="407"/>
    </row>
    <row r="211" spans="3:12">
      <c r="C211" s="407"/>
      <c r="D211" s="407"/>
      <c r="E211" s="407"/>
      <c r="F211" s="407"/>
      <c r="G211" s="407"/>
      <c r="H211" s="407"/>
      <c r="I211" s="407"/>
      <c r="J211" s="407"/>
      <c r="K211" s="407"/>
      <c r="L211" s="407"/>
    </row>
    <row r="212" spans="3:12">
      <c r="C212" s="407"/>
      <c r="D212" s="407"/>
      <c r="E212" s="407"/>
      <c r="F212" s="407"/>
      <c r="G212" s="407"/>
      <c r="H212" s="407"/>
      <c r="I212" s="407"/>
      <c r="J212" s="407"/>
      <c r="K212" s="407"/>
      <c r="L212" s="407"/>
    </row>
    <row r="213" spans="3:12">
      <c r="C213" s="407"/>
      <c r="D213" s="407"/>
      <c r="E213" s="407"/>
      <c r="F213" s="407"/>
      <c r="G213" s="407"/>
      <c r="H213" s="407"/>
      <c r="I213" s="407"/>
      <c r="J213" s="407"/>
      <c r="K213" s="407"/>
      <c r="L213" s="407"/>
    </row>
    <row r="214" spans="3:12">
      <c r="C214" s="407"/>
      <c r="D214" s="407"/>
      <c r="E214" s="407"/>
      <c r="F214" s="407"/>
      <c r="G214" s="407"/>
      <c r="H214" s="407"/>
      <c r="I214" s="407"/>
      <c r="J214" s="407"/>
      <c r="K214" s="407"/>
      <c r="L214" s="407"/>
    </row>
    <row r="215" spans="3:12">
      <c r="C215" s="407"/>
      <c r="D215" s="407"/>
      <c r="E215" s="407"/>
      <c r="F215" s="407"/>
      <c r="G215" s="407"/>
      <c r="H215" s="407"/>
      <c r="I215" s="407"/>
      <c r="J215" s="407"/>
      <c r="K215" s="407"/>
      <c r="L215" s="407"/>
    </row>
    <row r="216" spans="3:12">
      <c r="C216" s="407"/>
      <c r="D216" s="407"/>
      <c r="E216" s="407"/>
      <c r="F216" s="407"/>
      <c r="G216" s="407"/>
      <c r="H216" s="407"/>
      <c r="I216" s="407"/>
      <c r="J216" s="407"/>
      <c r="K216" s="407"/>
      <c r="L216" s="407"/>
    </row>
    <row r="217" spans="3:12">
      <c r="C217" s="407"/>
      <c r="D217" s="407"/>
      <c r="E217" s="407"/>
      <c r="F217" s="407"/>
      <c r="G217" s="407"/>
      <c r="H217" s="407"/>
      <c r="I217" s="407"/>
      <c r="J217" s="407"/>
      <c r="K217" s="407"/>
      <c r="L217" s="407"/>
    </row>
    <row r="218" spans="3:12">
      <c r="C218" s="407"/>
      <c r="D218" s="407"/>
      <c r="E218" s="407"/>
      <c r="F218" s="407"/>
      <c r="G218" s="407"/>
      <c r="H218" s="407"/>
      <c r="I218" s="407"/>
      <c r="J218" s="407"/>
      <c r="K218" s="407"/>
      <c r="L218" s="407"/>
    </row>
    <row r="219" spans="3:12">
      <c r="C219" s="407"/>
      <c r="D219" s="407"/>
      <c r="E219" s="407"/>
      <c r="F219" s="407"/>
      <c r="G219" s="407"/>
      <c r="H219" s="407"/>
      <c r="I219" s="407"/>
      <c r="J219" s="407"/>
      <c r="K219" s="407"/>
      <c r="L219" s="407"/>
    </row>
    <row r="220" spans="3:12">
      <c r="C220" s="407"/>
      <c r="D220" s="407"/>
      <c r="E220" s="407"/>
      <c r="F220" s="407"/>
      <c r="G220" s="407"/>
      <c r="H220" s="407"/>
      <c r="I220" s="407"/>
      <c r="J220" s="407"/>
      <c r="K220" s="407"/>
      <c r="L220" s="407"/>
    </row>
    <row r="221" spans="3:12">
      <c r="C221" s="407"/>
      <c r="D221" s="407"/>
      <c r="E221" s="407"/>
      <c r="F221" s="407"/>
      <c r="G221" s="407"/>
      <c r="H221" s="407"/>
      <c r="I221" s="407"/>
      <c r="J221" s="407"/>
      <c r="K221" s="407"/>
      <c r="L221" s="407"/>
    </row>
    <row r="222" spans="3:12">
      <c r="C222" s="407"/>
      <c r="D222" s="407"/>
      <c r="E222" s="407"/>
      <c r="F222" s="407"/>
      <c r="G222" s="407"/>
      <c r="H222" s="407"/>
      <c r="I222" s="407"/>
      <c r="J222" s="407"/>
      <c r="K222" s="407"/>
      <c r="L222" s="407"/>
    </row>
    <row r="223" spans="3:12">
      <c r="C223" s="407"/>
      <c r="D223" s="407"/>
      <c r="E223" s="407"/>
      <c r="F223" s="407"/>
      <c r="G223" s="407"/>
      <c r="H223" s="407"/>
      <c r="I223" s="407"/>
      <c r="J223" s="407"/>
      <c r="K223" s="407"/>
      <c r="L223" s="407"/>
    </row>
    <row r="224" spans="3:12">
      <c r="C224" s="407"/>
      <c r="D224" s="407"/>
      <c r="E224" s="407"/>
      <c r="F224" s="407"/>
      <c r="G224" s="407"/>
      <c r="H224" s="407"/>
      <c r="I224" s="407"/>
      <c r="J224" s="407"/>
      <c r="K224" s="407"/>
      <c r="L224" s="407"/>
    </row>
    <row r="225" spans="3:12">
      <c r="C225" s="407"/>
      <c r="D225" s="407"/>
      <c r="E225" s="407"/>
      <c r="F225" s="407"/>
      <c r="G225" s="407"/>
      <c r="H225" s="407"/>
      <c r="I225" s="407"/>
      <c r="J225" s="407"/>
      <c r="K225" s="407"/>
      <c r="L225" s="407"/>
    </row>
    <row r="226" spans="3:12">
      <c r="C226" s="407"/>
      <c r="D226" s="407"/>
      <c r="E226" s="407"/>
      <c r="F226" s="407"/>
      <c r="G226" s="407"/>
      <c r="H226" s="407"/>
      <c r="I226" s="407"/>
      <c r="J226" s="407"/>
      <c r="K226" s="407"/>
      <c r="L226" s="407"/>
    </row>
    <row r="227" spans="3:12">
      <c r="C227" s="407"/>
      <c r="D227" s="407"/>
      <c r="E227" s="407"/>
      <c r="F227" s="407"/>
      <c r="G227" s="407"/>
      <c r="H227" s="407"/>
      <c r="I227" s="407"/>
      <c r="J227" s="407"/>
      <c r="K227" s="407"/>
      <c r="L227" s="407"/>
    </row>
    <row r="228" spans="3:12">
      <c r="C228" s="407"/>
      <c r="D228" s="407"/>
      <c r="E228" s="407"/>
      <c r="F228" s="407"/>
      <c r="G228" s="407"/>
      <c r="H228" s="407"/>
      <c r="I228" s="407"/>
      <c r="J228" s="407"/>
      <c r="K228" s="407"/>
      <c r="L228" s="407"/>
    </row>
    <row r="229" spans="3:12">
      <c r="C229" s="407"/>
      <c r="D229" s="407"/>
      <c r="E229" s="407"/>
      <c r="F229" s="407"/>
      <c r="G229" s="407"/>
      <c r="H229" s="407"/>
      <c r="I229" s="407"/>
      <c r="J229" s="407"/>
      <c r="K229" s="407"/>
      <c r="L229" s="407"/>
    </row>
    <row r="230" spans="3:12">
      <c r="C230" s="407"/>
      <c r="D230" s="407"/>
      <c r="E230" s="407"/>
      <c r="F230" s="407"/>
      <c r="G230" s="407"/>
      <c r="H230" s="407"/>
      <c r="I230" s="407"/>
      <c r="J230" s="407"/>
      <c r="K230" s="407"/>
      <c r="L230" s="407"/>
    </row>
    <row r="231" spans="3:12">
      <c r="C231" s="407"/>
      <c r="D231" s="407"/>
      <c r="E231" s="407"/>
      <c r="F231" s="407"/>
      <c r="G231" s="407"/>
      <c r="H231" s="407"/>
      <c r="I231" s="407"/>
      <c r="J231" s="407"/>
      <c r="K231" s="407"/>
      <c r="L231" s="407"/>
    </row>
    <row r="232" spans="3:12">
      <c r="C232" s="407"/>
      <c r="D232" s="407"/>
      <c r="E232" s="407"/>
      <c r="F232" s="407"/>
      <c r="G232" s="407"/>
      <c r="H232" s="407"/>
      <c r="I232" s="407"/>
      <c r="J232" s="407"/>
      <c r="K232" s="407"/>
      <c r="L232" s="407"/>
    </row>
    <row r="233" spans="3:12">
      <c r="C233" s="407"/>
      <c r="D233" s="407"/>
      <c r="E233" s="407"/>
      <c r="F233" s="407"/>
      <c r="G233" s="407"/>
      <c r="H233" s="407"/>
      <c r="I233" s="407"/>
      <c r="J233" s="407"/>
      <c r="K233" s="407"/>
      <c r="L233" s="407"/>
    </row>
    <row r="234" spans="3:12">
      <c r="C234" s="407"/>
      <c r="D234" s="407"/>
      <c r="E234" s="407"/>
      <c r="F234" s="407"/>
      <c r="G234" s="407"/>
      <c r="H234" s="407"/>
      <c r="I234" s="407"/>
      <c r="J234" s="407"/>
      <c r="K234" s="407"/>
      <c r="L234" s="407"/>
    </row>
    <row r="235" spans="3:12">
      <c r="C235" s="407"/>
      <c r="D235" s="407"/>
      <c r="E235" s="407"/>
      <c r="F235" s="407"/>
      <c r="G235" s="407"/>
      <c r="H235" s="407"/>
      <c r="I235" s="407"/>
      <c r="J235" s="407"/>
      <c r="K235" s="407"/>
      <c r="L235" s="407"/>
    </row>
    <row r="236" spans="3:12">
      <c r="C236" s="407"/>
      <c r="D236" s="407"/>
      <c r="E236" s="407"/>
      <c r="F236" s="407"/>
      <c r="G236" s="407"/>
      <c r="H236" s="407"/>
      <c r="I236" s="407"/>
      <c r="J236" s="407"/>
      <c r="K236" s="407"/>
      <c r="L236" s="407"/>
    </row>
    <row r="237" spans="3:12">
      <c r="C237" s="407"/>
      <c r="D237" s="407"/>
      <c r="E237" s="407"/>
      <c r="F237" s="407"/>
      <c r="G237" s="407"/>
      <c r="H237" s="407"/>
      <c r="I237" s="407"/>
      <c r="J237" s="407"/>
      <c r="K237" s="407"/>
      <c r="L237" s="407"/>
    </row>
    <row r="238" spans="3:12">
      <c r="C238" s="407"/>
      <c r="D238" s="407"/>
      <c r="E238" s="407"/>
      <c r="F238" s="407"/>
      <c r="G238" s="407"/>
      <c r="H238" s="407"/>
      <c r="I238" s="407"/>
      <c r="J238" s="407"/>
      <c r="K238" s="407"/>
      <c r="L238" s="407"/>
    </row>
    <row r="239" spans="3:12">
      <c r="C239" s="407"/>
      <c r="D239" s="407"/>
      <c r="E239" s="407"/>
      <c r="F239" s="407"/>
      <c r="G239" s="407"/>
      <c r="H239" s="407"/>
      <c r="I239" s="407"/>
      <c r="J239" s="407"/>
      <c r="K239" s="407"/>
      <c r="L239" s="407"/>
    </row>
    <row r="240" spans="3:12">
      <c r="C240" s="407"/>
      <c r="D240" s="407"/>
      <c r="E240" s="407"/>
      <c r="F240" s="407"/>
      <c r="G240" s="407"/>
      <c r="H240" s="407"/>
      <c r="I240" s="407"/>
      <c r="J240" s="407"/>
      <c r="K240" s="407"/>
      <c r="L240" s="407"/>
    </row>
    <row r="241" spans="3:12">
      <c r="C241" s="407"/>
      <c r="D241" s="407"/>
      <c r="E241" s="407"/>
      <c r="F241" s="407"/>
      <c r="G241" s="407"/>
      <c r="H241" s="407"/>
      <c r="I241" s="407"/>
      <c r="J241" s="407"/>
      <c r="K241" s="407"/>
      <c r="L241" s="407"/>
    </row>
    <row r="242" spans="3:12">
      <c r="C242" s="407"/>
      <c r="D242" s="407"/>
      <c r="E242" s="407"/>
      <c r="F242" s="407"/>
      <c r="G242" s="407"/>
      <c r="H242" s="407"/>
      <c r="I242" s="407"/>
      <c r="J242" s="407"/>
      <c r="K242" s="407"/>
      <c r="L242" s="407"/>
    </row>
    <row r="243" spans="3:12">
      <c r="C243" s="407"/>
      <c r="D243" s="407"/>
      <c r="E243" s="407"/>
      <c r="F243" s="407"/>
      <c r="G243" s="407"/>
      <c r="H243" s="407"/>
      <c r="I243" s="407"/>
      <c r="J243" s="407"/>
      <c r="K243" s="407"/>
      <c r="L243" s="407"/>
    </row>
    <row r="244" spans="3:12">
      <c r="C244" s="407"/>
      <c r="D244" s="407"/>
      <c r="E244" s="407"/>
      <c r="F244" s="407"/>
      <c r="G244" s="407"/>
      <c r="H244" s="407"/>
      <c r="I244" s="407"/>
      <c r="J244" s="407"/>
      <c r="K244" s="407"/>
      <c r="L244" s="407"/>
    </row>
    <row r="245" spans="3:12">
      <c r="C245" s="407"/>
      <c r="D245" s="407"/>
      <c r="E245" s="407"/>
      <c r="F245" s="407"/>
      <c r="G245" s="407"/>
      <c r="H245" s="407"/>
      <c r="I245" s="407"/>
      <c r="J245" s="407"/>
      <c r="K245" s="407"/>
      <c r="L245" s="407"/>
    </row>
    <row r="246" spans="3:12">
      <c r="C246" s="407"/>
      <c r="D246" s="407"/>
      <c r="E246" s="407"/>
      <c r="F246" s="407"/>
      <c r="G246" s="407"/>
      <c r="H246" s="407"/>
      <c r="I246" s="407"/>
      <c r="J246" s="407"/>
      <c r="K246" s="407"/>
      <c r="L246" s="407"/>
    </row>
    <row r="247" spans="3:12">
      <c r="C247" s="407"/>
      <c r="D247" s="407"/>
      <c r="E247" s="407"/>
      <c r="F247" s="407"/>
      <c r="G247" s="407"/>
      <c r="H247" s="407"/>
      <c r="I247" s="407"/>
      <c r="J247" s="407"/>
      <c r="K247" s="407"/>
      <c r="L247" s="407"/>
    </row>
    <row r="248" spans="3:12">
      <c r="C248" s="407"/>
      <c r="D248" s="407"/>
      <c r="E248" s="407"/>
      <c r="F248" s="407"/>
      <c r="G248" s="407"/>
      <c r="H248" s="407"/>
      <c r="I248" s="407"/>
      <c r="J248" s="407"/>
      <c r="K248" s="407"/>
      <c r="L248" s="407"/>
    </row>
    <row r="249" spans="3:12">
      <c r="C249" s="407"/>
      <c r="D249" s="407"/>
      <c r="E249" s="407"/>
      <c r="F249" s="407"/>
      <c r="G249" s="407"/>
      <c r="H249" s="407"/>
      <c r="I249" s="407"/>
      <c r="J249" s="407"/>
      <c r="K249" s="407"/>
      <c r="L249" s="407"/>
    </row>
    <row r="250" spans="3:12">
      <c r="C250" s="407"/>
      <c r="D250" s="407"/>
      <c r="E250" s="407"/>
      <c r="F250" s="407"/>
      <c r="G250" s="407"/>
      <c r="H250" s="407"/>
      <c r="I250" s="407"/>
      <c r="J250" s="407"/>
      <c r="K250" s="407"/>
      <c r="L250" s="407"/>
    </row>
    <row r="251" spans="3:12">
      <c r="C251" s="407"/>
      <c r="D251" s="407"/>
      <c r="E251" s="407"/>
      <c r="F251" s="407"/>
      <c r="G251" s="407"/>
      <c r="H251" s="407"/>
      <c r="I251" s="407"/>
      <c r="J251" s="407"/>
      <c r="K251" s="407"/>
      <c r="L251" s="407"/>
    </row>
    <row r="252" spans="3:12">
      <c r="C252" s="407"/>
      <c r="D252" s="407"/>
      <c r="E252" s="407"/>
      <c r="F252" s="407"/>
      <c r="G252" s="407"/>
      <c r="H252" s="407"/>
      <c r="I252" s="407"/>
      <c r="J252" s="407"/>
      <c r="K252" s="407"/>
      <c r="L252" s="407"/>
    </row>
    <row r="253" spans="3:12">
      <c r="C253" s="407"/>
      <c r="D253" s="407"/>
      <c r="E253" s="407"/>
      <c r="F253" s="407"/>
      <c r="G253" s="407"/>
      <c r="H253" s="407"/>
      <c r="I253" s="407"/>
      <c r="J253" s="407"/>
      <c r="K253" s="407"/>
      <c r="L253" s="407"/>
    </row>
    <row r="254" spans="3:12">
      <c r="C254" s="407"/>
      <c r="D254" s="407"/>
      <c r="E254" s="407"/>
      <c r="F254" s="407"/>
      <c r="G254" s="407"/>
      <c r="H254" s="407"/>
      <c r="I254" s="407"/>
      <c r="J254" s="407"/>
      <c r="K254" s="407"/>
      <c r="L254" s="407"/>
    </row>
    <row r="255" spans="3:12">
      <c r="C255" s="407"/>
      <c r="D255" s="407"/>
      <c r="E255" s="407"/>
      <c r="F255" s="407"/>
      <c r="G255" s="407"/>
      <c r="H255" s="407"/>
      <c r="I255" s="407"/>
      <c r="J255" s="407"/>
      <c r="K255" s="407"/>
      <c r="L255" s="407"/>
    </row>
    <row r="256" spans="3:12">
      <c r="C256" s="407"/>
      <c r="D256" s="407"/>
      <c r="E256" s="407"/>
      <c r="F256" s="407"/>
      <c r="G256" s="407"/>
      <c r="H256" s="407"/>
      <c r="I256" s="407"/>
      <c r="J256" s="407"/>
      <c r="K256" s="407"/>
      <c r="L256" s="407"/>
    </row>
    <row r="257" spans="3:12">
      <c r="C257" s="407"/>
      <c r="D257" s="407"/>
      <c r="E257" s="407"/>
      <c r="F257" s="407"/>
      <c r="G257" s="407"/>
      <c r="H257" s="407"/>
      <c r="I257" s="407"/>
      <c r="J257" s="407"/>
      <c r="K257" s="407"/>
      <c r="L257" s="407"/>
    </row>
    <row r="258" spans="3:12">
      <c r="C258" s="407"/>
      <c r="D258" s="407"/>
      <c r="E258" s="407"/>
      <c r="F258" s="407"/>
      <c r="G258" s="407"/>
      <c r="H258" s="407"/>
      <c r="I258" s="407"/>
      <c r="J258" s="407"/>
      <c r="K258" s="407"/>
      <c r="L258" s="407"/>
    </row>
    <row r="259" spans="3:12">
      <c r="C259" s="407"/>
      <c r="D259" s="407"/>
      <c r="E259" s="407"/>
      <c r="F259" s="407"/>
      <c r="G259" s="407"/>
      <c r="H259" s="407"/>
      <c r="I259" s="407"/>
      <c r="J259" s="407"/>
      <c r="K259" s="407"/>
      <c r="L259" s="407"/>
    </row>
    <row r="260" spans="3:12">
      <c r="C260" s="407"/>
      <c r="D260" s="407"/>
      <c r="E260" s="407"/>
      <c r="F260" s="407"/>
      <c r="G260" s="407"/>
      <c r="H260" s="407"/>
      <c r="I260" s="407"/>
      <c r="J260" s="407"/>
      <c r="K260" s="407"/>
      <c r="L260" s="407"/>
    </row>
    <row r="261" spans="3:12">
      <c r="C261" s="407"/>
      <c r="D261" s="407"/>
      <c r="E261" s="407"/>
      <c r="F261" s="407"/>
      <c r="G261" s="407"/>
      <c r="H261" s="407"/>
      <c r="I261" s="407"/>
      <c r="J261" s="407"/>
      <c r="K261" s="407"/>
      <c r="L261" s="407"/>
    </row>
    <row r="262" spans="3:12">
      <c r="C262" s="407"/>
      <c r="D262" s="407"/>
      <c r="E262" s="407"/>
      <c r="F262" s="407"/>
      <c r="G262" s="407"/>
      <c r="H262" s="407"/>
      <c r="I262" s="407"/>
      <c r="J262" s="407"/>
      <c r="K262" s="407"/>
      <c r="L262" s="407"/>
    </row>
    <row r="263" spans="3:12">
      <c r="C263" s="407"/>
      <c r="D263" s="407"/>
      <c r="E263" s="407"/>
      <c r="F263" s="407"/>
      <c r="G263" s="407"/>
      <c r="H263" s="407"/>
      <c r="I263" s="407"/>
      <c r="J263" s="407"/>
      <c r="K263" s="407"/>
      <c r="L263" s="407"/>
    </row>
    <row r="264" spans="3:12">
      <c r="C264" s="407"/>
      <c r="D264" s="407"/>
      <c r="E264" s="407"/>
      <c r="F264" s="407"/>
      <c r="G264" s="407"/>
      <c r="H264" s="407"/>
      <c r="I264" s="407"/>
      <c r="J264" s="407"/>
      <c r="K264" s="407"/>
      <c r="L264" s="407"/>
    </row>
    <row r="265" spans="3:12">
      <c r="C265" s="407"/>
      <c r="D265" s="407"/>
      <c r="E265" s="407"/>
      <c r="F265" s="407"/>
      <c r="G265" s="407"/>
      <c r="H265" s="407"/>
      <c r="I265" s="407"/>
      <c r="J265" s="407"/>
      <c r="K265" s="407"/>
      <c r="L265" s="407"/>
    </row>
    <row r="266" spans="3:12">
      <c r="C266" s="407"/>
      <c r="D266" s="407"/>
      <c r="E266" s="407"/>
      <c r="F266" s="407"/>
      <c r="G266" s="407"/>
      <c r="H266" s="407"/>
      <c r="I266" s="407"/>
      <c r="J266" s="407"/>
      <c r="K266" s="407"/>
      <c r="L266" s="407"/>
    </row>
    <row r="267" spans="3:12">
      <c r="C267" s="407"/>
      <c r="D267" s="407"/>
      <c r="E267" s="407"/>
      <c r="F267" s="407"/>
      <c r="G267" s="407"/>
      <c r="H267" s="407"/>
      <c r="I267" s="407"/>
      <c r="J267" s="407"/>
      <c r="K267" s="407"/>
      <c r="L267" s="407"/>
    </row>
    <row r="268" spans="3:12">
      <c r="C268" s="407"/>
      <c r="D268" s="407"/>
      <c r="E268" s="407"/>
      <c r="F268" s="407"/>
      <c r="G268" s="407"/>
      <c r="H268" s="407"/>
      <c r="I268" s="407"/>
      <c r="J268" s="407"/>
      <c r="K268" s="407"/>
      <c r="L268" s="407"/>
    </row>
    <row r="269" spans="3:12">
      <c r="C269" s="407"/>
      <c r="D269" s="407"/>
      <c r="E269" s="407"/>
      <c r="F269" s="407"/>
      <c r="G269" s="407"/>
      <c r="H269" s="407"/>
      <c r="I269" s="407"/>
      <c r="J269" s="407"/>
      <c r="K269" s="407"/>
      <c r="L269" s="407"/>
    </row>
    <row r="270" spans="3:12">
      <c r="C270" s="407"/>
      <c r="D270" s="407"/>
      <c r="E270" s="407"/>
      <c r="F270" s="407"/>
      <c r="G270" s="407"/>
      <c r="H270" s="407"/>
      <c r="I270" s="407"/>
      <c r="J270" s="407"/>
      <c r="K270" s="407"/>
      <c r="L270" s="407"/>
    </row>
    <row r="271" spans="3:12">
      <c r="C271" s="407"/>
      <c r="D271" s="407"/>
      <c r="E271" s="407"/>
      <c r="F271" s="407"/>
      <c r="G271" s="407"/>
      <c r="H271" s="407"/>
      <c r="I271" s="407"/>
      <c r="J271" s="407"/>
      <c r="K271" s="407"/>
      <c r="L271" s="407"/>
    </row>
    <row r="272" spans="3:12">
      <c r="C272" s="407"/>
      <c r="D272" s="407"/>
      <c r="E272" s="407"/>
      <c r="F272" s="407"/>
      <c r="G272" s="407"/>
      <c r="H272" s="407"/>
      <c r="I272" s="407"/>
      <c r="J272" s="407"/>
      <c r="K272" s="407"/>
      <c r="L272" s="407"/>
    </row>
    <row r="273" spans="3:12">
      <c r="C273" s="407"/>
      <c r="D273" s="407"/>
      <c r="E273" s="407"/>
      <c r="F273" s="407"/>
      <c r="G273" s="407"/>
      <c r="H273" s="407"/>
      <c r="I273" s="407"/>
      <c r="J273" s="407"/>
      <c r="K273" s="407"/>
      <c r="L273" s="407"/>
    </row>
    <row r="274" spans="3:12">
      <c r="C274" s="407"/>
      <c r="D274" s="407"/>
      <c r="E274" s="407"/>
      <c r="F274" s="407"/>
      <c r="G274" s="407"/>
      <c r="H274" s="407"/>
      <c r="I274" s="407"/>
      <c r="J274" s="407"/>
      <c r="K274" s="407"/>
      <c r="L274" s="407"/>
    </row>
    <row r="275" spans="3:12">
      <c r="C275" s="407"/>
      <c r="D275" s="407"/>
      <c r="E275" s="407"/>
      <c r="F275" s="407"/>
      <c r="G275" s="407"/>
      <c r="H275" s="407"/>
      <c r="I275" s="407"/>
      <c r="J275" s="407"/>
      <c r="K275" s="407"/>
      <c r="L275" s="407"/>
    </row>
    <row r="276" spans="3:12">
      <c r="C276" s="407"/>
      <c r="D276" s="407"/>
      <c r="E276" s="407"/>
      <c r="F276" s="407"/>
      <c r="G276" s="407"/>
      <c r="H276" s="407"/>
      <c r="I276" s="407"/>
      <c r="J276" s="407"/>
      <c r="K276" s="407"/>
      <c r="L276" s="407"/>
    </row>
    <row r="277" spans="3:12">
      <c r="C277" s="407"/>
      <c r="D277" s="407"/>
      <c r="E277" s="407"/>
      <c r="F277" s="407"/>
      <c r="G277" s="407"/>
      <c r="H277" s="407"/>
      <c r="I277" s="407"/>
      <c r="J277" s="407"/>
      <c r="K277" s="407"/>
      <c r="L277" s="407"/>
    </row>
    <row r="278" spans="3:12">
      <c r="C278" s="407"/>
      <c r="D278" s="407"/>
      <c r="E278" s="407"/>
      <c r="F278" s="407"/>
      <c r="G278" s="407"/>
      <c r="H278" s="407"/>
      <c r="I278" s="407"/>
      <c r="J278" s="407"/>
      <c r="K278" s="407"/>
      <c r="L278" s="407"/>
    </row>
    <row r="279" spans="3:12">
      <c r="C279" s="407"/>
      <c r="D279" s="407"/>
      <c r="E279" s="407"/>
      <c r="F279" s="407"/>
      <c r="G279" s="407"/>
      <c r="H279" s="407"/>
      <c r="I279" s="407"/>
      <c r="J279" s="407"/>
      <c r="K279" s="407"/>
      <c r="L279" s="407"/>
    </row>
    <row r="280" spans="3:12">
      <c r="C280" s="407"/>
      <c r="D280" s="407"/>
      <c r="E280" s="407"/>
      <c r="F280" s="407"/>
      <c r="G280" s="407"/>
      <c r="H280" s="407"/>
      <c r="I280" s="407"/>
      <c r="J280" s="407"/>
      <c r="K280" s="407"/>
      <c r="L280" s="407"/>
    </row>
    <row r="281" spans="3:12">
      <c r="C281" s="407"/>
      <c r="D281" s="407"/>
      <c r="E281" s="407"/>
      <c r="F281" s="407"/>
      <c r="G281" s="407"/>
      <c r="H281" s="407"/>
      <c r="I281" s="407"/>
      <c r="J281" s="407"/>
      <c r="K281" s="407"/>
      <c r="L281" s="407"/>
    </row>
    <row r="282" spans="3:12">
      <c r="C282" s="407"/>
      <c r="D282" s="407"/>
      <c r="E282" s="407"/>
      <c r="F282" s="407"/>
      <c r="G282" s="407"/>
      <c r="H282" s="407"/>
      <c r="I282" s="407"/>
      <c r="J282" s="407"/>
      <c r="K282" s="407"/>
      <c r="L282" s="407"/>
    </row>
    <row r="283" spans="3:12">
      <c r="C283" s="407"/>
      <c r="D283" s="407"/>
      <c r="E283" s="407"/>
      <c r="F283" s="407"/>
      <c r="G283" s="407"/>
      <c r="H283" s="407"/>
      <c r="I283" s="407"/>
      <c r="J283" s="407"/>
      <c r="K283" s="407"/>
      <c r="L283" s="407"/>
    </row>
    <row r="284" spans="3:12">
      <c r="C284" s="407"/>
      <c r="D284" s="407"/>
      <c r="E284" s="407"/>
      <c r="F284" s="407"/>
      <c r="G284" s="407"/>
      <c r="H284" s="407"/>
      <c r="I284" s="407"/>
      <c r="J284" s="407"/>
      <c r="K284" s="407"/>
      <c r="L284" s="407"/>
    </row>
    <row r="285" spans="3:12">
      <c r="C285" s="407"/>
      <c r="D285" s="407"/>
      <c r="E285" s="407"/>
      <c r="F285" s="407"/>
      <c r="G285" s="407"/>
      <c r="H285" s="407"/>
      <c r="I285" s="407"/>
      <c r="J285" s="407"/>
      <c r="K285" s="407"/>
      <c r="L285" s="407"/>
    </row>
    <row r="286" spans="3:12">
      <c r="C286" s="407"/>
      <c r="D286" s="407"/>
      <c r="E286" s="407"/>
      <c r="F286" s="407"/>
      <c r="G286" s="407"/>
      <c r="H286" s="407"/>
      <c r="I286" s="407"/>
      <c r="J286" s="407"/>
      <c r="K286" s="407"/>
      <c r="L286" s="407"/>
    </row>
    <row r="287" spans="3:12">
      <c r="C287" s="407"/>
      <c r="D287" s="407"/>
      <c r="E287" s="407"/>
      <c r="F287" s="407"/>
      <c r="G287" s="407"/>
      <c r="H287" s="407"/>
      <c r="I287" s="407"/>
      <c r="J287" s="407"/>
      <c r="K287" s="407"/>
      <c r="L287" s="407"/>
    </row>
    <row r="288" spans="3:12">
      <c r="C288" s="407"/>
      <c r="D288" s="407"/>
      <c r="E288" s="407"/>
      <c r="F288" s="407"/>
      <c r="G288" s="407"/>
      <c r="H288" s="407"/>
      <c r="I288" s="407"/>
      <c r="J288" s="407"/>
      <c r="K288" s="407"/>
      <c r="L288" s="407"/>
    </row>
    <row r="289" spans="3:12">
      <c r="C289" s="407"/>
      <c r="D289" s="407"/>
      <c r="E289" s="407"/>
      <c r="F289" s="407"/>
      <c r="G289" s="407"/>
      <c r="H289" s="407"/>
      <c r="I289" s="407"/>
      <c r="J289" s="407"/>
      <c r="K289" s="407"/>
      <c r="L289" s="407"/>
    </row>
    <row r="290" spans="3:12">
      <c r="C290" s="407"/>
      <c r="D290" s="407"/>
      <c r="E290" s="407"/>
      <c r="F290" s="407"/>
      <c r="G290" s="407"/>
      <c r="H290" s="407"/>
      <c r="I290" s="407"/>
      <c r="J290" s="407"/>
      <c r="K290" s="407"/>
      <c r="L290" s="407"/>
    </row>
    <row r="291" spans="3:12">
      <c r="C291" s="407"/>
      <c r="D291" s="407"/>
      <c r="E291" s="407"/>
      <c r="F291" s="407"/>
      <c r="G291" s="407"/>
      <c r="H291" s="407"/>
      <c r="I291" s="407"/>
      <c r="J291" s="407"/>
      <c r="K291" s="407"/>
      <c r="L291" s="407"/>
    </row>
    <row r="292" spans="3:12">
      <c r="C292" s="407"/>
      <c r="D292" s="407"/>
      <c r="E292" s="407"/>
      <c r="F292" s="407"/>
      <c r="G292" s="407"/>
      <c r="H292" s="407"/>
      <c r="I292" s="407"/>
      <c r="J292" s="407"/>
      <c r="K292" s="407"/>
      <c r="L292" s="407"/>
    </row>
    <row r="293" spans="3:12">
      <c r="C293" s="407"/>
      <c r="D293" s="407"/>
      <c r="E293" s="407"/>
      <c r="F293" s="407"/>
      <c r="G293" s="407"/>
      <c r="H293" s="407"/>
      <c r="I293" s="407"/>
      <c r="J293" s="407"/>
      <c r="K293" s="407"/>
      <c r="L293" s="407"/>
    </row>
    <row r="294" spans="3:12">
      <c r="C294" s="407"/>
      <c r="D294" s="407"/>
      <c r="E294" s="407"/>
      <c r="F294" s="407"/>
      <c r="G294" s="407"/>
      <c r="H294" s="407"/>
      <c r="I294" s="407"/>
      <c r="J294" s="407"/>
      <c r="K294" s="407"/>
      <c r="L294" s="407"/>
    </row>
    <row r="295" spans="3:12">
      <c r="C295" s="407"/>
      <c r="D295" s="407"/>
      <c r="E295" s="407"/>
      <c r="F295" s="407"/>
      <c r="G295" s="407"/>
      <c r="H295" s="407"/>
      <c r="I295" s="407"/>
      <c r="J295" s="407"/>
      <c r="K295" s="407"/>
      <c r="L295" s="407"/>
    </row>
    <row r="296" spans="3:12">
      <c r="C296" s="407"/>
      <c r="D296" s="407"/>
      <c r="E296" s="407"/>
      <c r="F296" s="407"/>
      <c r="G296" s="407"/>
      <c r="H296" s="407"/>
      <c r="I296" s="407"/>
      <c r="J296" s="407"/>
      <c r="K296" s="407"/>
      <c r="L296" s="407"/>
    </row>
    <row r="297" spans="3:12">
      <c r="C297" s="407"/>
      <c r="D297" s="407"/>
      <c r="E297" s="407"/>
      <c r="F297" s="407"/>
      <c r="G297" s="407"/>
      <c r="H297" s="407"/>
      <c r="I297" s="407"/>
      <c r="J297" s="407"/>
      <c r="K297" s="407"/>
      <c r="L297" s="407"/>
    </row>
    <row r="298" spans="3:12">
      <c r="C298" s="407"/>
      <c r="D298" s="407"/>
      <c r="E298" s="407"/>
      <c r="F298" s="407"/>
      <c r="G298" s="407"/>
      <c r="H298" s="407"/>
      <c r="I298" s="407"/>
      <c r="J298" s="407"/>
      <c r="K298" s="407"/>
      <c r="L298" s="407"/>
    </row>
    <row r="299" spans="3:12">
      <c r="C299" s="407"/>
      <c r="D299" s="407"/>
      <c r="E299" s="407"/>
      <c r="F299" s="407"/>
      <c r="G299" s="407"/>
      <c r="H299" s="407"/>
      <c r="I299" s="407"/>
      <c r="J299" s="407"/>
      <c r="K299" s="407"/>
      <c r="L299" s="407"/>
    </row>
    <row r="300" spans="3:12">
      <c r="C300" s="407"/>
      <c r="D300" s="407"/>
      <c r="E300" s="407"/>
      <c r="F300" s="407"/>
      <c r="G300" s="407"/>
      <c r="H300" s="407"/>
      <c r="I300" s="407"/>
      <c r="J300" s="407"/>
      <c r="K300" s="407"/>
      <c r="L300" s="407"/>
    </row>
    <row r="301" spans="3:12">
      <c r="C301" s="407"/>
      <c r="D301" s="407"/>
      <c r="E301" s="407"/>
      <c r="F301" s="407"/>
      <c r="G301" s="407"/>
      <c r="H301" s="407"/>
      <c r="I301" s="407"/>
      <c r="J301" s="407"/>
      <c r="K301" s="407"/>
      <c r="L301" s="407"/>
    </row>
    <row r="302" spans="3:12">
      <c r="C302" s="407"/>
      <c r="D302" s="407"/>
      <c r="E302" s="407"/>
      <c r="F302" s="407"/>
      <c r="G302" s="407"/>
      <c r="H302" s="407"/>
      <c r="I302" s="407"/>
      <c r="J302" s="407"/>
      <c r="K302" s="407"/>
      <c r="L302" s="407"/>
    </row>
    <row r="303" spans="3:12">
      <c r="C303" s="407"/>
      <c r="D303" s="407"/>
      <c r="E303" s="407"/>
      <c r="F303" s="407"/>
      <c r="G303" s="407"/>
      <c r="H303" s="407"/>
      <c r="I303" s="407"/>
      <c r="J303" s="407"/>
      <c r="K303" s="407"/>
      <c r="L303" s="407"/>
    </row>
    <row r="304" spans="3:12">
      <c r="C304" s="407"/>
      <c r="D304" s="407"/>
      <c r="E304" s="407"/>
      <c r="F304" s="407"/>
      <c r="G304" s="407"/>
      <c r="H304" s="407"/>
      <c r="I304" s="407"/>
      <c r="J304" s="407"/>
      <c r="K304" s="407"/>
      <c r="L304" s="407"/>
    </row>
    <row r="305" spans="3:12">
      <c r="C305" s="407"/>
      <c r="D305" s="407"/>
      <c r="E305" s="407"/>
      <c r="F305" s="407"/>
      <c r="G305" s="407"/>
      <c r="H305" s="407"/>
      <c r="I305" s="407"/>
      <c r="J305" s="407"/>
      <c r="K305" s="407"/>
      <c r="L305" s="407"/>
    </row>
    <row r="306" spans="3:12">
      <c r="C306" s="407"/>
      <c r="D306" s="407"/>
      <c r="E306" s="407"/>
      <c r="F306" s="407"/>
      <c r="G306" s="407"/>
      <c r="H306" s="407"/>
      <c r="I306" s="407"/>
      <c r="J306" s="407"/>
      <c r="K306" s="407"/>
      <c r="L306" s="407"/>
    </row>
    <row r="307" spans="3:12">
      <c r="C307" s="407"/>
      <c r="D307" s="407"/>
      <c r="E307" s="407"/>
      <c r="F307" s="407"/>
      <c r="G307" s="407"/>
      <c r="H307" s="407"/>
      <c r="I307" s="407"/>
      <c r="J307" s="407"/>
      <c r="K307" s="407"/>
      <c r="L307" s="407"/>
    </row>
    <row r="308" spans="3:12">
      <c r="C308" s="407"/>
      <c r="D308" s="407"/>
      <c r="E308" s="407"/>
      <c r="F308" s="407"/>
      <c r="G308" s="407"/>
      <c r="H308" s="407"/>
      <c r="I308" s="407"/>
      <c r="J308" s="407"/>
      <c r="K308" s="407"/>
      <c r="L308" s="407"/>
    </row>
    <row r="309" spans="3:12">
      <c r="C309" s="407"/>
      <c r="D309" s="407"/>
      <c r="E309" s="407"/>
      <c r="F309" s="407"/>
      <c r="G309" s="407"/>
      <c r="H309" s="407"/>
      <c r="I309" s="407"/>
      <c r="J309" s="407"/>
      <c r="K309" s="407"/>
      <c r="L309" s="407"/>
    </row>
    <row r="310" spans="3:12">
      <c r="C310" s="407"/>
      <c r="D310" s="407"/>
      <c r="E310" s="407"/>
      <c r="F310" s="407"/>
      <c r="G310" s="407"/>
      <c r="H310" s="407"/>
      <c r="I310" s="407"/>
      <c r="J310" s="407"/>
      <c r="K310" s="407"/>
      <c r="L310" s="407"/>
    </row>
    <row r="311" spans="3:12">
      <c r="C311" s="407"/>
      <c r="D311" s="407"/>
      <c r="E311" s="407"/>
      <c r="F311" s="407"/>
      <c r="G311" s="407"/>
      <c r="H311" s="407"/>
      <c r="I311" s="407"/>
      <c r="J311" s="407"/>
      <c r="K311" s="407"/>
      <c r="L311" s="407"/>
    </row>
    <row r="312" spans="3:12">
      <c r="C312" s="407"/>
      <c r="D312" s="407"/>
      <c r="E312" s="407"/>
      <c r="F312" s="407"/>
      <c r="G312" s="407"/>
      <c r="H312" s="407"/>
      <c r="I312" s="407"/>
      <c r="J312" s="407"/>
      <c r="K312" s="407"/>
      <c r="L312" s="407"/>
    </row>
    <row r="313" spans="3:12">
      <c r="C313" s="407"/>
      <c r="D313" s="407"/>
      <c r="E313" s="407"/>
      <c r="F313" s="407"/>
      <c r="G313" s="407"/>
      <c r="H313" s="407"/>
      <c r="I313" s="407"/>
      <c r="J313" s="407"/>
      <c r="K313" s="407"/>
      <c r="L313" s="407"/>
    </row>
    <row r="314" spans="3:12">
      <c r="C314" s="407"/>
      <c r="D314" s="407"/>
      <c r="E314" s="407"/>
      <c r="F314" s="407"/>
      <c r="G314" s="407"/>
      <c r="H314" s="407"/>
      <c r="I314" s="407"/>
      <c r="J314" s="407"/>
      <c r="K314" s="407"/>
      <c r="L314" s="407"/>
    </row>
    <row r="315" spans="3:12">
      <c r="C315" s="407"/>
      <c r="D315" s="407"/>
      <c r="E315" s="407"/>
      <c r="F315" s="407"/>
      <c r="G315" s="407"/>
      <c r="H315" s="407"/>
      <c r="I315" s="407"/>
      <c r="J315" s="407"/>
      <c r="K315" s="407"/>
      <c r="L315" s="407"/>
    </row>
    <row r="316" spans="3:12">
      <c r="C316" s="407"/>
      <c r="D316" s="407"/>
      <c r="E316" s="407"/>
      <c r="F316" s="407"/>
      <c r="G316" s="407"/>
      <c r="H316" s="407"/>
      <c r="I316" s="407"/>
      <c r="J316" s="407"/>
      <c r="K316" s="407"/>
      <c r="L316" s="407"/>
    </row>
    <row r="317" spans="3:12">
      <c r="C317" s="407"/>
      <c r="D317" s="407"/>
      <c r="E317" s="407"/>
      <c r="F317" s="407"/>
      <c r="G317" s="407"/>
      <c r="H317" s="407"/>
      <c r="I317" s="407"/>
      <c r="J317" s="407"/>
      <c r="K317" s="407"/>
      <c r="L317" s="407"/>
    </row>
    <row r="318" spans="3:12">
      <c r="C318" s="407"/>
      <c r="D318" s="407"/>
      <c r="E318" s="407"/>
      <c r="F318" s="407"/>
      <c r="G318" s="407"/>
      <c r="H318" s="407"/>
      <c r="I318" s="407"/>
      <c r="J318" s="407"/>
      <c r="K318" s="407"/>
      <c r="L318" s="407"/>
    </row>
    <row r="319" spans="3:12">
      <c r="C319" s="407"/>
      <c r="D319" s="407"/>
      <c r="E319" s="407"/>
      <c r="F319" s="407"/>
      <c r="G319" s="407"/>
      <c r="H319" s="407"/>
      <c r="I319" s="407"/>
      <c r="J319" s="407"/>
      <c r="K319" s="407"/>
      <c r="L319" s="407"/>
    </row>
    <row r="320" spans="3:12">
      <c r="C320" s="407"/>
      <c r="D320" s="407"/>
      <c r="E320" s="407"/>
      <c r="F320" s="407"/>
      <c r="G320" s="407"/>
      <c r="H320" s="407"/>
      <c r="I320" s="407"/>
      <c r="J320" s="407"/>
      <c r="K320" s="407"/>
      <c r="L320" s="407"/>
    </row>
    <row r="321" spans="3:12">
      <c r="C321" s="407"/>
      <c r="D321" s="407"/>
      <c r="E321" s="407"/>
      <c r="F321" s="407"/>
      <c r="G321" s="407"/>
      <c r="H321" s="407"/>
      <c r="I321" s="407"/>
      <c r="J321" s="407"/>
      <c r="K321" s="407"/>
      <c r="L321" s="407"/>
    </row>
    <row r="322" spans="3:12">
      <c r="C322" s="407"/>
      <c r="D322" s="407"/>
      <c r="E322" s="407"/>
      <c r="F322" s="407"/>
      <c r="G322" s="407"/>
      <c r="H322" s="407"/>
      <c r="I322" s="407"/>
      <c r="J322" s="407"/>
      <c r="K322" s="407"/>
      <c r="L322" s="407"/>
    </row>
    <row r="323" spans="3:12">
      <c r="C323" s="407"/>
      <c r="D323" s="407"/>
      <c r="E323" s="407"/>
      <c r="F323" s="407"/>
      <c r="G323" s="407"/>
      <c r="H323" s="407"/>
      <c r="I323" s="407"/>
      <c r="J323" s="407"/>
      <c r="K323" s="407"/>
      <c r="L323" s="407"/>
    </row>
    <row r="324" spans="3:12">
      <c r="C324" s="407"/>
      <c r="D324" s="407"/>
      <c r="E324" s="407"/>
      <c r="F324" s="407"/>
      <c r="G324" s="407"/>
      <c r="H324" s="407"/>
      <c r="I324" s="407"/>
      <c r="J324" s="407"/>
      <c r="K324" s="407"/>
      <c r="L324" s="407"/>
    </row>
    <row r="325" spans="3:12">
      <c r="C325" s="407"/>
      <c r="D325" s="407"/>
      <c r="E325" s="407"/>
      <c r="F325" s="407"/>
      <c r="G325" s="407"/>
      <c r="H325" s="407"/>
      <c r="I325" s="407"/>
      <c r="J325" s="407"/>
      <c r="K325" s="407"/>
      <c r="L325" s="407"/>
    </row>
    <row r="326" spans="3:12">
      <c r="C326" s="407"/>
      <c r="D326" s="407"/>
      <c r="E326" s="407"/>
      <c r="F326" s="407"/>
      <c r="G326" s="407"/>
      <c r="H326" s="407"/>
      <c r="I326" s="407"/>
      <c r="J326" s="407"/>
      <c r="K326" s="407"/>
      <c r="L326" s="407"/>
    </row>
    <row r="327" spans="3:12">
      <c r="C327" s="407"/>
      <c r="D327" s="407"/>
      <c r="E327" s="407"/>
      <c r="F327" s="407"/>
      <c r="G327" s="407"/>
      <c r="H327" s="407"/>
      <c r="I327" s="407"/>
      <c r="J327" s="407"/>
      <c r="K327" s="407"/>
      <c r="L327" s="407"/>
    </row>
    <row r="328" spans="3:12">
      <c r="C328" s="407"/>
      <c r="D328" s="407"/>
      <c r="E328" s="407"/>
      <c r="F328" s="407"/>
      <c r="G328" s="407"/>
      <c r="H328" s="407"/>
      <c r="I328" s="407"/>
      <c r="J328" s="407"/>
      <c r="K328" s="407"/>
      <c r="L328" s="407"/>
    </row>
    <row r="329" spans="3:12">
      <c r="C329" s="407"/>
      <c r="D329" s="407"/>
      <c r="E329" s="407"/>
      <c r="F329" s="407"/>
      <c r="G329" s="407"/>
      <c r="H329" s="407"/>
      <c r="I329" s="407"/>
      <c r="J329" s="407"/>
      <c r="K329" s="407"/>
      <c r="L329" s="407"/>
    </row>
    <row r="330" spans="3:12">
      <c r="C330" s="407"/>
      <c r="D330" s="407"/>
      <c r="E330" s="407"/>
      <c r="F330" s="407"/>
      <c r="G330" s="407"/>
      <c r="H330" s="407"/>
      <c r="I330" s="407"/>
      <c r="J330" s="407"/>
      <c r="K330" s="407"/>
      <c r="L330" s="407"/>
    </row>
    <row r="331" spans="3:12">
      <c r="C331" s="407"/>
      <c r="D331" s="407"/>
      <c r="E331" s="407"/>
      <c r="F331" s="407"/>
      <c r="G331" s="407"/>
      <c r="H331" s="407"/>
      <c r="I331" s="407"/>
      <c r="J331" s="407"/>
      <c r="K331" s="407"/>
      <c r="L331" s="407"/>
    </row>
    <row r="332" spans="3:12">
      <c r="C332" s="407"/>
      <c r="D332" s="407"/>
      <c r="E332" s="407"/>
      <c r="F332" s="407"/>
      <c r="G332" s="407"/>
      <c r="H332" s="407"/>
      <c r="I332" s="407"/>
      <c r="J332" s="407"/>
      <c r="K332" s="407"/>
      <c r="L332" s="407"/>
    </row>
    <row r="333" spans="3:12">
      <c r="C333" s="407"/>
      <c r="D333" s="407"/>
      <c r="E333" s="407"/>
      <c r="F333" s="407"/>
      <c r="G333" s="407"/>
      <c r="H333" s="407"/>
      <c r="I333" s="407"/>
      <c r="J333" s="407"/>
      <c r="K333" s="407"/>
      <c r="L333" s="407"/>
    </row>
    <row r="334" spans="3:12">
      <c r="C334" s="407"/>
      <c r="D334" s="407"/>
      <c r="E334" s="407"/>
      <c r="F334" s="407"/>
      <c r="G334" s="407"/>
      <c r="H334" s="407"/>
      <c r="I334" s="407"/>
      <c r="J334" s="407"/>
      <c r="K334" s="407"/>
      <c r="L334" s="407"/>
    </row>
    <row r="335" spans="3:12">
      <c r="C335" s="407"/>
      <c r="D335" s="407"/>
      <c r="E335" s="407"/>
      <c r="F335" s="407"/>
      <c r="G335" s="407"/>
      <c r="H335" s="407"/>
      <c r="I335" s="407"/>
      <c r="J335" s="407"/>
      <c r="K335" s="407"/>
      <c r="L335" s="407"/>
    </row>
    <row r="336" spans="3:12">
      <c r="C336" s="407"/>
      <c r="D336" s="407"/>
      <c r="E336" s="407"/>
      <c r="F336" s="407"/>
      <c r="G336" s="407"/>
      <c r="H336" s="407"/>
      <c r="I336" s="407"/>
      <c r="J336" s="407"/>
      <c r="K336" s="407"/>
      <c r="L336" s="407"/>
    </row>
    <row r="337" spans="3:12">
      <c r="C337" s="407"/>
      <c r="D337" s="407"/>
      <c r="E337" s="407"/>
      <c r="F337" s="407"/>
      <c r="G337" s="407"/>
      <c r="H337" s="407"/>
      <c r="I337" s="407"/>
      <c r="J337" s="407"/>
      <c r="K337" s="407"/>
      <c r="L337" s="407"/>
    </row>
    <row r="338" spans="3:12">
      <c r="C338" s="407"/>
      <c r="D338" s="407"/>
      <c r="E338" s="407"/>
      <c r="F338" s="407"/>
      <c r="G338" s="407"/>
      <c r="H338" s="407"/>
      <c r="I338" s="407"/>
      <c r="J338" s="407"/>
      <c r="K338" s="407"/>
      <c r="L338" s="407"/>
    </row>
    <row r="339" spans="3:12">
      <c r="C339" s="407"/>
      <c r="D339" s="407"/>
      <c r="E339" s="407"/>
      <c r="F339" s="407"/>
      <c r="G339" s="407"/>
      <c r="H339" s="407"/>
      <c r="I339" s="407"/>
      <c r="J339" s="407"/>
      <c r="K339" s="407"/>
      <c r="L339" s="407"/>
    </row>
    <row r="340" spans="3:12">
      <c r="C340" s="407"/>
      <c r="D340" s="407"/>
      <c r="E340" s="407"/>
      <c r="F340" s="407"/>
      <c r="G340" s="407"/>
      <c r="H340" s="407"/>
      <c r="I340" s="407"/>
      <c r="J340" s="407"/>
      <c r="K340" s="407"/>
      <c r="L340" s="407"/>
    </row>
    <row r="341" spans="3:12">
      <c r="C341" s="407"/>
      <c r="D341" s="407"/>
      <c r="E341" s="407"/>
      <c r="F341" s="407"/>
      <c r="G341" s="407"/>
      <c r="H341" s="407"/>
      <c r="I341" s="407"/>
      <c r="J341" s="407"/>
      <c r="K341" s="407"/>
      <c r="L341" s="407"/>
    </row>
    <row r="342" spans="3:12">
      <c r="C342" s="407"/>
      <c r="D342" s="407"/>
      <c r="E342" s="407"/>
      <c r="F342" s="407"/>
      <c r="G342" s="407"/>
      <c r="H342" s="407"/>
      <c r="I342" s="407"/>
      <c r="J342" s="407"/>
      <c r="K342" s="407"/>
      <c r="L342" s="407"/>
    </row>
    <row r="343" spans="3:12">
      <c r="C343" s="407"/>
      <c r="D343" s="407"/>
      <c r="E343" s="407"/>
      <c r="F343" s="407"/>
      <c r="G343" s="407"/>
      <c r="H343" s="407"/>
      <c r="I343" s="407"/>
      <c r="J343" s="407"/>
      <c r="K343" s="407"/>
      <c r="L343" s="407"/>
    </row>
    <row r="344" spans="3:12">
      <c r="C344" s="407"/>
      <c r="D344" s="407"/>
      <c r="E344" s="407"/>
      <c r="F344" s="407"/>
      <c r="G344" s="407"/>
      <c r="H344" s="407"/>
      <c r="I344" s="407"/>
      <c r="J344" s="407"/>
      <c r="K344" s="407"/>
      <c r="L344" s="407"/>
    </row>
    <row r="345" spans="3:12">
      <c r="C345" s="407"/>
      <c r="D345" s="407"/>
      <c r="E345" s="407"/>
      <c r="F345" s="407"/>
      <c r="G345" s="407"/>
      <c r="H345" s="407"/>
      <c r="I345" s="407"/>
      <c r="J345" s="407"/>
      <c r="K345" s="407"/>
      <c r="L345" s="407"/>
    </row>
    <row r="346" spans="3:12">
      <c r="C346" s="407"/>
      <c r="D346" s="407"/>
      <c r="E346" s="407"/>
      <c r="F346" s="407"/>
      <c r="G346" s="407"/>
      <c r="H346" s="407"/>
      <c r="I346" s="407"/>
      <c r="J346" s="407"/>
      <c r="K346" s="407"/>
      <c r="L346" s="407"/>
    </row>
    <row r="347" spans="3:12">
      <c r="C347" s="407"/>
      <c r="D347" s="407"/>
      <c r="E347" s="407"/>
      <c r="F347" s="407"/>
      <c r="G347" s="407"/>
      <c r="H347" s="407"/>
      <c r="I347" s="407"/>
      <c r="J347" s="407"/>
      <c r="K347" s="407"/>
      <c r="L347" s="407"/>
    </row>
    <row r="348" spans="3:12">
      <c r="C348" s="407"/>
      <c r="D348" s="407"/>
      <c r="E348" s="407"/>
      <c r="F348" s="407"/>
      <c r="G348" s="407"/>
      <c r="H348" s="407"/>
      <c r="I348" s="407"/>
      <c r="J348" s="407"/>
      <c r="K348" s="407"/>
      <c r="L348" s="407"/>
    </row>
    <row r="349" spans="3:12">
      <c r="C349" s="407"/>
      <c r="D349" s="407"/>
      <c r="E349" s="407"/>
      <c r="F349" s="407"/>
      <c r="G349" s="407"/>
      <c r="H349" s="407"/>
      <c r="I349" s="407"/>
      <c r="J349" s="407"/>
      <c r="K349" s="407"/>
      <c r="L349" s="407"/>
    </row>
    <row r="350" spans="3:12">
      <c r="C350" s="407"/>
      <c r="D350" s="407"/>
      <c r="E350" s="407"/>
      <c r="F350" s="407"/>
      <c r="G350" s="407"/>
      <c r="H350" s="407"/>
      <c r="I350" s="407"/>
      <c r="J350" s="407"/>
      <c r="K350" s="407"/>
      <c r="L350" s="407"/>
    </row>
    <row r="351" spans="3:12">
      <c r="C351" s="407"/>
      <c r="D351" s="407"/>
      <c r="E351" s="407"/>
      <c r="F351" s="407"/>
      <c r="G351" s="407"/>
      <c r="H351" s="407"/>
      <c r="I351" s="407"/>
      <c r="J351" s="407"/>
      <c r="K351" s="407"/>
      <c r="L351" s="407"/>
    </row>
    <row r="352" spans="3:12">
      <c r="C352" s="407"/>
      <c r="D352" s="407"/>
      <c r="E352" s="407"/>
      <c r="F352" s="407"/>
      <c r="G352" s="407"/>
      <c r="H352" s="407"/>
      <c r="I352" s="407"/>
      <c r="J352" s="407"/>
      <c r="K352" s="407"/>
      <c r="L352" s="407"/>
    </row>
    <row r="353" spans="3:12">
      <c r="C353" s="407"/>
      <c r="D353" s="407"/>
      <c r="E353" s="407"/>
      <c r="F353" s="407"/>
      <c r="G353" s="407"/>
      <c r="H353" s="407"/>
      <c r="I353" s="407"/>
      <c r="J353" s="407"/>
      <c r="K353" s="407"/>
      <c r="L353" s="407"/>
    </row>
    <row r="354" spans="3:12">
      <c r="C354" s="407"/>
      <c r="D354" s="407"/>
      <c r="E354" s="407"/>
      <c r="F354" s="407"/>
      <c r="G354" s="407"/>
      <c r="H354" s="407"/>
      <c r="I354" s="407"/>
      <c r="J354" s="407"/>
      <c r="K354" s="407"/>
      <c r="L354" s="407"/>
    </row>
    <row r="355" spans="3:12">
      <c r="C355" s="407"/>
      <c r="D355" s="407"/>
      <c r="E355" s="407"/>
      <c r="F355" s="407"/>
      <c r="G355" s="407"/>
      <c r="H355" s="407"/>
      <c r="I355" s="407"/>
      <c r="J355" s="407"/>
      <c r="K355" s="407"/>
      <c r="L355" s="407"/>
    </row>
    <row r="356" spans="3:12">
      <c r="C356" s="407"/>
      <c r="D356" s="407"/>
      <c r="E356" s="407"/>
      <c r="F356" s="407"/>
      <c r="G356" s="407"/>
      <c r="H356" s="407"/>
      <c r="I356" s="407"/>
      <c r="J356" s="407"/>
      <c r="K356" s="407"/>
      <c r="L356" s="407"/>
    </row>
    <row r="357" spans="3:12">
      <c r="C357" s="407"/>
      <c r="D357" s="407"/>
      <c r="E357" s="407"/>
      <c r="F357" s="407"/>
      <c r="G357" s="407"/>
      <c r="H357" s="407"/>
      <c r="I357" s="407"/>
      <c r="J357" s="407"/>
      <c r="K357" s="407"/>
      <c r="L357" s="407"/>
    </row>
    <row r="358" spans="3:12">
      <c r="C358" s="407"/>
      <c r="D358" s="407"/>
      <c r="E358" s="407"/>
      <c r="F358" s="407"/>
      <c r="G358" s="407"/>
      <c r="H358" s="407"/>
      <c r="I358" s="407"/>
      <c r="J358" s="407"/>
      <c r="K358" s="407"/>
      <c r="L358" s="407"/>
    </row>
    <row r="359" spans="3:12">
      <c r="C359" s="407"/>
      <c r="D359" s="407"/>
      <c r="E359" s="407"/>
      <c r="F359" s="407"/>
      <c r="G359" s="407"/>
      <c r="H359" s="407"/>
      <c r="I359" s="407"/>
      <c r="J359" s="407"/>
      <c r="K359" s="407"/>
      <c r="L359" s="407"/>
    </row>
    <row r="360" spans="3:12">
      <c r="C360" s="407"/>
      <c r="D360" s="407"/>
      <c r="E360" s="407"/>
      <c r="F360" s="407"/>
      <c r="G360" s="407"/>
      <c r="H360" s="407"/>
      <c r="I360" s="407"/>
      <c r="J360" s="407"/>
      <c r="K360" s="407"/>
      <c r="L360" s="407"/>
    </row>
    <row r="361" spans="3:12">
      <c r="C361" s="407"/>
      <c r="D361" s="407"/>
      <c r="E361" s="407"/>
      <c r="F361" s="407"/>
      <c r="G361" s="407"/>
      <c r="H361" s="407"/>
      <c r="I361" s="407"/>
      <c r="J361" s="407"/>
      <c r="K361" s="407"/>
      <c r="L361" s="407"/>
    </row>
    <row r="362" spans="3:12">
      <c r="C362" s="407"/>
      <c r="D362" s="407"/>
      <c r="E362" s="407"/>
      <c r="F362" s="407"/>
      <c r="G362" s="407"/>
      <c r="H362" s="407"/>
      <c r="I362" s="407"/>
      <c r="J362" s="407"/>
      <c r="K362" s="407"/>
      <c r="L362" s="407"/>
    </row>
    <row r="363" spans="3:12">
      <c r="C363" s="407"/>
      <c r="D363" s="407"/>
      <c r="E363" s="407"/>
      <c r="F363" s="407"/>
      <c r="G363" s="407"/>
      <c r="H363" s="407"/>
      <c r="I363" s="407"/>
      <c r="J363" s="407"/>
      <c r="K363" s="407"/>
      <c r="L363" s="407"/>
    </row>
    <row r="364" spans="3:12">
      <c r="C364" s="407"/>
      <c r="D364" s="407"/>
      <c r="E364" s="407"/>
      <c r="F364" s="407"/>
      <c r="G364" s="407"/>
      <c r="H364" s="407"/>
      <c r="I364" s="407"/>
      <c r="J364" s="407"/>
      <c r="K364" s="407"/>
      <c r="L364" s="407"/>
    </row>
    <row r="365" spans="3:12">
      <c r="C365" s="407"/>
      <c r="D365" s="407"/>
      <c r="E365" s="407"/>
      <c r="F365" s="407"/>
      <c r="G365" s="407"/>
      <c r="H365" s="407"/>
      <c r="I365" s="407"/>
      <c r="J365" s="407"/>
      <c r="K365" s="407"/>
      <c r="L365" s="407"/>
    </row>
    <row r="366" spans="3:12">
      <c r="C366" s="407"/>
      <c r="D366" s="407"/>
      <c r="E366" s="407"/>
      <c r="F366" s="407"/>
      <c r="G366" s="407"/>
      <c r="H366" s="407"/>
      <c r="I366" s="407"/>
      <c r="J366" s="407"/>
      <c r="K366" s="407"/>
      <c r="L366" s="407"/>
    </row>
    <row r="367" spans="3:12">
      <c r="C367" s="407"/>
      <c r="D367" s="407"/>
      <c r="E367" s="407"/>
      <c r="F367" s="407"/>
      <c r="G367" s="407"/>
      <c r="H367" s="407"/>
      <c r="I367" s="407"/>
      <c r="J367" s="407"/>
      <c r="K367" s="407"/>
      <c r="L367" s="407"/>
    </row>
    <row r="368" spans="3:12">
      <c r="C368" s="407"/>
      <c r="D368" s="407"/>
      <c r="E368" s="407"/>
      <c r="F368" s="407"/>
      <c r="G368" s="407"/>
      <c r="H368" s="407"/>
      <c r="I368" s="407"/>
      <c r="J368" s="407"/>
      <c r="K368" s="407"/>
      <c r="L368" s="407"/>
    </row>
    <row r="369" spans="3:12">
      <c r="C369" s="407"/>
      <c r="D369" s="407"/>
      <c r="E369" s="407"/>
      <c r="F369" s="407"/>
      <c r="G369" s="407"/>
      <c r="H369" s="407"/>
      <c r="I369" s="407"/>
      <c r="J369" s="407"/>
      <c r="K369" s="407"/>
      <c r="L369" s="407"/>
    </row>
    <row r="370" spans="3:12">
      <c r="C370" s="407"/>
      <c r="D370" s="407"/>
      <c r="E370" s="407"/>
      <c r="F370" s="407"/>
      <c r="G370" s="407"/>
      <c r="H370" s="407"/>
      <c r="I370" s="407"/>
      <c r="J370" s="407"/>
      <c r="K370" s="407"/>
      <c r="L370" s="407"/>
    </row>
    <row r="371" spans="3:12">
      <c r="C371" s="407"/>
      <c r="D371" s="407"/>
      <c r="E371" s="407"/>
      <c r="F371" s="407"/>
      <c r="G371" s="407"/>
      <c r="H371" s="407"/>
      <c r="I371" s="407"/>
      <c r="J371" s="407"/>
      <c r="K371" s="407"/>
      <c r="L371" s="407"/>
    </row>
    <row r="372" spans="3:12">
      <c r="C372" s="407"/>
      <c r="D372" s="407"/>
      <c r="E372" s="407"/>
      <c r="F372" s="407"/>
      <c r="G372" s="407"/>
      <c r="H372" s="407"/>
      <c r="I372" s="407"/>
      <c r="J372" s="407"/>
      <c r="K372" s="407"/>
      <c r="L372" s="407"/>
    </row>
    <row r="373" spans="3:12">
      <c r="C373" s="407"/>
      <c r="D373" s="407"/>
      <c r="E373" s="407"/>
      <c r="F373" s="407"/>
      <c r="G373" s="407"/>
      <c r="H373" s="407"/>
      <c r="I373" s="407"/>
      <c r="J373" s="407"/>
      <c r="K373" s="407"/>
      <c r="L373" s="407"/>
    </row>
    <row r="374" spans="3:12">
      <c r="C374" s="407"/>
      <c r="D374" s="407"/>
      <c r="E374" s="407"/>
      <c r="F374" s="407"/>
      <c r="G374" s="407"/>
      <c r="H374" s="407"/>
      <c r="I374" s="407"/>
      <c r="J374" s="407"/>
      <c r="K374" s="407"/>
      <c r="L374" s="407"/>
    </row>
    <row r="375" spans="3:12">
      <c r="C375" s="407"/>
      <c r="D375" s="407"/>
      <c r="E375" s="407"/>
      <c r="F375" s="407"/>
      <c r="G375" s="407"/>
      <c r="H375" s="407"/>
      <c r="I375" s="407"/>
      <c r="J375" s="407"/>
      <c r="K375" s="407"/>
      <c r="L375" s="407"/>
    </row>
    <row r="376" spans="3:12">
      <c r="C376" s="407"/>
      <c r="D376" s="407"/>
      <c r="E376" s="407"/>
      <c r="F376" s="407"/>
      <c r="G376" s="407"/>
      <c r="H376" s="407"/>
      <c r="I376" s="407"/>
      <c r="J376" s="407"/>
      <c r="K376" s="407"/>
      <c r="L376" s="407"/>
    </row>
    <row r="377" spans="3:12">
      <c r="C377" s="407"/>
      <c r="D377" s="407"/>
      <c r="E377" s="407"/>
      <c r="F377" s="407"/>
      <c r="G377" s="407"/>
      <c r="H377" s="407"/>
      <c r="I377" s="407"/>
      <c r="J377" s="407"/>
      <c r="K377" s="407"/>
      <c r="L377" s="407"/>
    </row>
    <row r="378" spans="3:12">
      <c r="C378" s="407"/>
      <c r="D378" s="407"/>
      <c r="E378" s="407"/>
      <c r="F378" s="407"/>
      <c r="G378" s="407"/>
      <c r="H378" s="407"/>
      <c r="I378" s="407"/>
      <c r="J378" s="407"/>
      <c r="K378" s="407"/>
      <c r="L378" s="407"/>
    </row>
    <row r="379" spans="3:12">
      <c r="C379" s="407"/>
      <c r="D379" s="407"/>
      <c r="E379" s="407"/>
      <c r="F379" s="407"/>
      <c r="G379" s="407"/>
      <c r="H379" s="407"/>
      <c r="I379" s="407"/>
      <c r="J379" s="407"/>
      <c r="K379" s="407"/>
      <c r="L379" s="407"/>
    </row>
    <row r="380" spans="3:12">
      <c r="C380" s="407"/>
      <c r="D380" s="407"/>
      <c r="E380" s="407"/>
      <c r="F380" s="407"/>
      <c r="G380" s="407"/>
      <c r="H380" s="407"/>
      <c r="I380" s="407"/>
      <c r="J380" s="407"/>
      <c r="K380" s="407"/>
      <c r="L380" s="407"/>
    </row>
    <row r="381" spans="3:12">
      <c r="C381" s="407"/>
      <c r="D381" s="407"/>
      <c r="E381" s="407"/>
      <c r="F381" s="407"/>
      <c r="G381" s="407"/>
      <c r="H381" s="407"/>
      <c r="I381" s="407"/>
      <c r="J381" s="407"/>
      <c r="K381" s="407"/>
      <c r="L381" s="407"/>
    </row>
    <row r="382" spans="3:12">
      <c r="C382" s="407"/>
      <c r="D382" s="407"/>
      <c r="E382" s="407"/>
      <c r="F382" s="407"/>
      <c r="G382" s="407"/>
      <c r="H382" s="407"/>
      <c r="I382" s="407"/>
      <c r="J382" s="407"/>
      <c r="K382" s="407"/>
      <c r="L382" s="407"/>
    </row>
    <row r="383" spans="3:12">
      <c r="C383" s="407"/>
      <c r="D383" s="407"/>
      <c r="E383" s="407"/>
      <c r="F383" s="407"/>
      <c r="G383" s="407"/>
      <c r="H383" s="407"/>
      <c r="I383" s="407"/>
      <c r="J383" s="407"/>
      <c r="K383" s="407"/>
      <c r="L383" s="407"/>
    </row>
    <row r="384" spans="3:12">
      <c r="C384" s="407"/>
      <c r="D384" s="407"/>
      <c r="E384" s="407"/>
      <c r="F384" s="407"/>
      <c r="G384" s="407"/>
      <c r="H384" s="407"/>
      <c r="I384" s="407"/>
      <c r="J384" s="407"/>
      <c r="K384" s="407"/>
      <c r="L384" s="407"/>
    </row>
    <row r="385" spans="3:12">
      <c r="C385" s="407"/>
      <c r="D385" s="407"/>
      <c r="E385" s="407"/>
      <c r="F385" s="407"/>
      <c r="G385" s="407"/>
      <c r="H385" s="407"/>
      <c r="I385" s="407"/>
      <c r="J385" s="407"/>
      <c r="K385" s="407"/>
      <c r="L385" s="407"/>
    </row>
    <row r="386" spans="3:12">
      <c r="C386" s="407"/>
      <c r="D386" s="407"/>
      <c r="E386" s="407"/>
      <c r="F386" s="407"/>
      <c r="G386" s="407"/>
      <c r="H386" s="407"/>
      <c r="I386" s="407"/>
      <c r="J386" s="407"/>
      <c r="K386" s="407"/>
      <c r="L386" s="407"/>
    </row>
    <row r="387" spans="3:12">
      <c r="C387" s="407"/>
      <c r="D387" s="407"/>
      <c r="E387" s="407"/>
      <c r="F387" s="407"/>
      <c r="G387" s="407"/>
      <c r="H387" s="407"/>
      <c r="I387" s="407"/>
      <c r="J387" s="407"/>
      <c r="K387" s="407"/>
      <c r="L387" s="407"/>
    </row>
    <row r="388" spans="3:12">
      <c r="C388" s="407"/>
      <c r="D388" s="407"/>
      <c r="E388" s="407"/>
      <c r="F388" s="407"/>
      <c r="G388" s="407"/>
      <c r="H388" s="407"/>
      <c r="I388" s="407"/>
      <c r="J388" s="407"/>
      <c r="K388" s="407"/>
      <c r="L388" s="407"/>
    </row>
    <row r="389" spans="3:12">
      <c r="C389" s="407"/>
      <c r="D389" s="407"/>
      <c r="E389" s="407"/>
      <c r="F389" s="407"/>
      <c r="G389" s="407"/>
      <c r="H389" s="407"/>
      <c r="I389" s="407"/>
      <c r="J389" s="407"/>
      <c r="K389" s="407"/>
      <c r="L389" s="407"/>
    </row>
    <row r="390" spans="3:12">
      <c r="C390" s="407"/>
      <c r="D390" s="407"/>
      <c r="E390" s="407"/>
      <c r="F390" s="407"/>
      <c r="G390" s="407"/>
      <c r="H390" s="407"/>
      <c r="I390" s="407"/>
      <c r="J390" s="407"/>
      <c r="K390" s="407"/>
      <c r="L390" s="407"/>
    </row>
    <row r="391" spans="3:12">
      <c r="C391" s="407"/>
      <c r="D391" s="407"/>
      <c r="E391" s="407"/>
      <c r="F391" s="407"/>
      <c r="G391" s="407"/>
      <c r="H391" s="407"/>
      <c r="I391" s="407"/>
      <c r="J391" s="407"/>
      <c r="K391" s="407"/>
      <c r="L391" s="407"/>
    </row>
    <row r="392" spans="3:12">
      <c r="C392" s="407"/>
      <c r="D392" s="407"/>
      <c r="E392" s="407"/>
      <c r="F392" s="407"/>
      <c r="G392" s="407"/>
      <c r="H392" s="407"/>
      <c r="I392" s="407"/>
      <c r="J392" s="407"/>
      <c r="K392" s="407"/>
      <c r="L392" s="407"/>
    </row>
    <row r="393" spans="3:12">
      <c r="C393" s="407"/>
      <c r="D393" s="407"/>
      <c r="E393" s="407"/>
      <c r="F393" s="407"/>
      <c r="G393" s="407"/>
      <c r="H393" s="407"/>
      <c r="I393" s="407"/>
      <c r="J393" s="407"/>
      <c r="K393" s="407"/>
      <c r="L393" s="407"/>
    </row>
    <row r="394" spans="3:12">
      <c r="C394" s="407"/>
      <c r="D394" s="407"/>
      <c r="E394" s="407"/>
      <c r="F394" s="407"/>
      <c r="G394" s="407"/>
      <c r="H394" s="407"/>
      <c r="I394" s="407"/>
      <c r="J394" s="407"/>
      <c r="K394" s="407"/>
      <c r="L394" s="407"/>
    </row>
    <row r="395" spans="3:12">
      <c r="C395" s="407"/>
      <c r="D395" s="407"/>
      <c r="E395" s="407"/>
      <c r="F395" s="407"/>
      <c r="G395" s="407"/>
      <c r="H395" s="407"/>
      <c r="I395" s="407"/>
      <c r="J395" s="407"/>
      <c r="K395" s="407"/>
      <c r="L395" s="407"/>
    </row>
    <row r="396" spans="3:12">
      <c r="C396" s="407"/>
      <c r="D396" s="407"/>
      <c r="E396" s="407"/>
      <c r="F396" s="407"/>
      <c r="G396" s="407"/>
      <c r="H396" s="407"/>
      <c r="I396" s="407"/>
      <c r="J396" s="407"/>
      <c r="K396" s="407"/>
      <c r="L396" s="407"/>
    </row>
    <row r="397" spans="3:12">
      <c r="C397" s="407"/>
      <c r="D397" s="407"/>
      <c r="E397" s="407"/>
      <c r="F397" s="407"/>
      <c r="G397" s="407"/>
      <c r="H397" s="407"/>
      <c r="I397" s="407"/>
      <c r="J397" s="407"/>
      <c r="K397" s="407"/>
      <c r="L397" s="407"/>
    </row>
    <row r="398" spans="3:12">
      <c r="C398" s="407"/>
      <c r="D398" s="407"/>
      <c r="E398" s="407"/>
      <c r="F398" s="407"/>
      <c r="G398" s="407"/>
      <c r="H398" s="407"/>
      <c r="I398" s="407"/>
      <c r="J398" s="407"/>
      <c r="K398" s="407"/>
      <c r="L398" s="407"/>
    </row>
    <row r="399" spans="3:12">
      <c r="C399" s="407"/>
      <c r="D399" s="407"/>
      <c r="E399" s="407"/>
      <c r="F399" s="407"/>
      <c r="G399" s="407"/>
      <c r="H399" s="407"/>
      <c r="I399" s="407"/>
      <c r="J399" s="407"/>
      <c r="K399" s="407"/>
      <c r="L399" s="407"/>
    </row>
    <row r="400" spans="3:12">
      <c r="C400" s="407"/>
      <c r="D400" s="407"/>
      <c r="E400" s="407"/>
      <c r="F400" s="407"/>
      <c r="G400" s="407"/>
      <c r="H400" s="407"/>
      <c r="I400" s="407"/>
      <c r="J400" s="407"/>
      <c r="K400" s="407"/>
      <c r="L400" s="407"/>
    </row>
    <row r="401" spans="3:12">
      <c r="C401" s="407"/>
      <c r="D401" s="407"/>
      <c r="E401" s="407"/>
      <c r="F401" s="407"/>
      <c r="G401" s="407"/>
      <c r="H401" s="407"/>
      <c r="I401" s="407"/>
      <c r="J401" s="407"/>
      <c r="K401" s="407"/>
      <c r="L401" s="407"/>
    </row>
    <row r="402" spans="3:12">
      <c r="C402" s="407"/>
      <c r="D402" s="407"/>
      <c r="E402" s="407"/>
      <c r="F402" s="407"/>
      <c r="G402" s="407"/>
      <c r="H402" s="407"/>
      <c r="I402" s="407"/>
      <c r="J402" s="407"/>
      <c r="K402" s="407"/>
      <c r="L402" s="407"/>
    </row>
    <row r="403" spans="3:12">
      <c r="C403" s="407"/>
      <c r="D403" s="407"/>
      <c r="E403" s="407"/>
      <c r="F403" s="407"/>
      <c r="G403" s="407"/>
      <c r="H403" s="407"/>
      <c r="I403" s="407"/>
      <c r="J403" s="407"/>
      <c r="K403" s="407"/>
      <c r="L403" s="407"/>
    </row>
    <row r="404" spans="3:12">
      <c r="C404" s="407"/>
      <c r="D404" s="407"/>
      <c r="E404" s="407"/>
      <c r="F404" s="407"/>
      <c r="G404" s="407"/>
      <c r="H404" s="407"/>
      <c r="I404" s="407"/>
      <c r="J404" s="407"/>
      <c r="K404" s="407"/>
      <c r="L404" s="407"/>
    </row>
    <row r="405" spans="3:12">
      <c r="C405" s="407"/>
      <c r="D405" s="407"/>
      <c r="E405" s="407"/>
      <c r="F405" s="407"/>
      <c r="G405" s="407"/>
      <c r="H405" s="407"/>
      <c r="I405" s="407"/>
      <c r="J405" s="407"/>
      <c r="K405" s="407"/>
      <c r="L405" s="407"/>
    </row>
    <row r="406" spans="3:12">
      <c r="C406" s="407"/>
      <c r="D406" s="407"/>
      <c r="E406" s="407"/>
      <c r="F406" s="407"/>
      <c r="G406" s="407"/>
      <c r="H406" s="407"/>
      <c r="I406" s="407"/>
      <c r="J406" s="407"/>
      <c r="K406" s="407"/>
      <c r="L406" s="407"/>
    </row>
    <row r="407" spans="3:12">
      <c r="C407" s="407"/>
      <c r="D407" s="407"/>
      <c r="E407" s="407"/>
      <c r="F407" s="407"/>
      <c r="G407" s="407"/>
      <c r="H407" s="407"/>
      <c r="I407" s="407"/>
      <c r="J407" s="407"/>
      <c r="K407" s="407"/>
      <c r="L407" s="407"/>
    </row>
    <row r="408" spans="3:12">
      <c r="C408" s="407"/>
      <c r="D408" s="407"/>
      <c r="E408" s="407"/>
      <c r="F408" s="407"/>
      <c r="G408" s="407"/>
      <c r="H408" s="407"/>
      <c r="I408" s="407"/>
      <c r="J408" s="407"/>
      <c r="K408" s="407"/>
      <c r="L408" s="407"/>
    </row>
    <row r="409" spans="3:12">
      <c r="C409" s="407"/>
      <c r="D409" s="407"/>
      <c r="E409" s="407"/>
      <c r="F409" s="407"/>
      <c r="G409" s="407"/>
      <c r="H409" s="407"/>
      <c r="I409" s="407"/>
      <c r="J409" s="407"/>
      <c r="K409" s="407"/>
      <c r="L409" s="407"/>
    </row>
    <row r="410" spans="3:12">
      <c r="C410" s="407"/>
      <c r="D410" s="407"/>
      <c r="E410" s="407"/>
      <c r="F410" s="407"/>
      <c r="G410" s="407"/>
      <c r="H410" s="407"/>
      <c r="I410" s="407"/>
      <c r="J410" s="407"/>
      <c r="K410" s="407"/>
      <c r="L410" s="407"/>
    </row>
    <row r="411" spans="3:12">
      <c r="C411" s="407"/>
      <c r="D411" s="407"/>
      <c r="E411" s="407"/>
      <c r="F411" s="407"/>
      <c r="G411" s="407"/>
      <c r="H411" s="407"/>
      <c r="I411" s="407"/>
      <c r="J411" s="407"/>
      <c r="K411" s="407"/>
      <c r="L411" s="407"/>
    </row>
    <row r="412" spans="3:12">
      <c r="C412" s="407"/>
      <c r="D412" s="407"/>
      <c r="E412" s="407"/>
      <c r="F412" s="407"/>
      <c r="G412" s="407"/>
      <c r="H412" s="407"/>
      <c r="I412" s="407"/>
      <c r="J412" s="407"/>
      <c r="K412" s="407"/>
      <c r="L412" s="407"/>
    </row>
    <row r="413" spans="3:12">
      <c r="C413" s="407"/>
      <c r="D413" s="407"/>
      <c r="E413" s="407"/>
      <c r="F413" s="407"/>
      <c r="G413" s="407"/>
      <c r="H413" s="407"/>
      <c r="I413" s="407"/>
      <c r="J413" s="407"/>
      <c r="K413" s="407"/>
      <c r="L413" s="407"/>
    </row>
    <row r="414" spans="3:12">
      <c r="C414" s="407"/>
      <c r="D414" s="407"/>
      <c r="E414" s="407"/>
      <c r="F414" s="407"/>
      <c r="G414" s="407"/>
      <c r="H414" s="407"/>
      <c r="I414" s="407"/>
      <c r="J414" s="407"/>
      <c r="K414" s="407"/>
      <c r="L414" s="407"/>
    </row>
    <row r="415" spans="3:12">
      <c r="C415" s="407"/>
      <c r="D415" s="407"/>
      <c r="E415" s="407"/>
      <c r="F415" s="407"/>
      <c r="G415" s="407"/>
      <c r="H415" s="407"/>
      <c r="I415" s="407"/>
      <c r="J415" s="407"/>
      <c r="K415" s="407"/>
      <c r="L415" s="407"/>
    </row>
    <row r="416" spans="3:12">
      <c r="C416" s="407"/>
      <c r="D416" s="407"/>
      <c r="E416" s="407"/>
      <c r="F416" s="407"/>
      <c r="G416" s="407"/>
      <c r="H416" s="407"/>
      <c r="I416" s="407"/>
      <c r="J416" s="407"/>
      <c r="K416" s="407"/>
      <c r="L416" s="407"/>
    </row>
    <row r="417" spans="3:12">
      <c r="C417" s="407"/>
      <c r="D417" s="407"/>
      <c r="E417" s="407"/>
      <c r="F417" s="407"/>
      <c r="G417" s="407"/>
      <c r="H417" s="407"/>
      <c r="I417" s="407"/>
      <c r="J417" s="407"/>
      <c r="K417" s="407"/>
      <c r="L417" s="407"/>
    </row>
    <row r="418" spans="3:12">
      <c r="C418" s="407"/>
      <c r="D418" s="407"/>
      <c r="E418" s="407"/>
      <c r="F418" s="407"/>
      <c r="G418" s="407"/>
      <c r="H418" s="407"/>
      <c r="I418" s="407"/>
      <c r="J418" s="407"/>
      <c r="K418" s="407"/>
      <c r="L418" s="407"/>
    </row>
    <row r="419" spans="3:12">
      <c r="C419" s="407"/>
      <c r="D419" s="407"/>
      <c r="E419" s="407"/>
      <c r="F419" s="407"/>
      <c r="G419" s="407"/>
      <c r="H419" s="407"/>
      <c r="I419" s="407"/>
      <c r="J419" s="407"/>
      <c r="K419" s="407"/>
      <c r="L419" s="407"/>
    </row>
    <row r="420" spans="3:12">
      <c r="C420" s="407"/>
      <c r="D420" s="407"/>
      <c r="E420" s="407"/>
      <c r="F420" s="407"/>
      <c r="G420" s="407"/>
      <c r="H420" s="407"/>
      <c r="I420" s="407"/>
      <c r="J420" s="407"/>
      <c r="K420" s="407"/>
      <c r="L420" s="407"/>
    </row>
    <row r="421" spans="3:12">
      <c r="C421" s="407"/>
      <c r="D421" s="407"/>
      <c r="E421" s="407"/>
      <c r="F421" s="407"/>
      <c r="G421" s="407"/>
      <c r="H421" s="407"/>
      <c r="I421" s="407"/>
      <c r="J421" s="407"/>
      <c r="K421" s="407"/>
      <c r="L421" s="407"/>
    </row>
    <row r="422" spans="3:12">
      <c r="C422" s="407"/>
      <c r="D422" s="407"/>
      <c r="E422" s="407"/>
      <c r="F422" s="407"/>
      <c r="G422" s="407"/>
      <c r="H422" s="407"/>
      <c r="I422" s="407"/>
      <c r="J422" s="407"/>
      <c r="K422" s="407"/>
      <c r="L422" s="407"/>
    </row>
    <row r="423" spans="3:12">
      <c r="C423" s="407"/>
      <c r="D423" s="407"/>
      <c r="E423" s="407"/>
      <c r="F423" s="407"/>
      <c r="G423" s="407"/>
      <c r="H423" s="407"/>
      <c r="I423" s="407"/>
      <c r="J423" s="407"/>
      <c r="K423" s="407"/>
      <c r="L423" s="407"/>
    </row>
    <row r="424" spans="3:12">
      <c r="C424" s="407"/>
      <c r="D424" s="407"/>
      <c r="E424" s="407"/>
      <c r="F424" s="407"/>
      <c r="G424" s="407"/>
      <c r="H424" s="407"/>
      <c r="I424" s="407"/>
      <c r="J424" s="407"/>
      <c r="K424" s="407"/>
      <c r="L424" s="407"/>
    </row>
    <row r="425" spans="3:12">
      <c r="C425" s="407"/>
      <c r="D425" s="407"/>
      <c r="E425" s="407"/>
      <c r="F425" s="407"/>
      <c r="G425" s="407"/>
      <c r="H425" s="407"/>
      <c r="I425" s="407"/>
      <c r="J425" s="407"/>
      <c r="K425" s="407"/>
      <c r="L425" s="407"/>
    </row>
    <row r="426" spans="3:12">
      <c r="C426" s="407"/>
      <c r="D426" s="407"/>
      <c r="E426" s="407"/>
      <c r="F426" s="407"/>
      <c r="G426" s="407"/>
      <c r="H426" s="407"/>
      <c r="I426" s="407"/>
      <c r="J426" s="407"/>
      <c r="K426" s="407"/>
      <c r="L426" s="407"/>
    </row>
    <row r="427" spans="3:12">
      <c r="C427" s="407"/>
      <c r="D427" s="407"/>
      <c r="E427" s="407"/>
      <c r="F427" s="407"/>
      <c r="G427" s="407"/>
      <c r="H427" s="407"/>
      <c r="I427" s="407"/>
      <c r="J427" s="407"/>
      <c r="K427" s="407"/>
      <c r="L427" s="407"/>
    </row>
    <row r="428" spans="3:12">
      <c r="C428" s="407"/>
      <c r="D428" s="407"/>
      <c r="E428" s="407"/>
      <c r="F428" s="407"/>
      <c r="G428" s="407"/>
      <c r="H428" s="407"/>
      <c r="I428" s="407"/>
      <c r="J428" s="407"/>
      <c r="K428" s="407"/>
      <c r="L428" s="407"/>
    </row>
    <row r="429" spans="3:12">
      <c r="C429" s="407"/>
      <c r="D429" s="407"/>
      <c r="E429" s="407"/>
      <c r="F429" s="407"/>
      <c r="G429" s="407"/>
      <c r="H429" s="407"/>
      <c r="I429" s="407"/>
      <c r="J429" s="407"/>
      <c r="K429" s="407"/>
      <c r="L429" s="407"/>
    </row>
    <row r="430" spans="3:12">
      <c r="C430" s="407"/>
      <c r="D430" s="407"/>
      <c r="E430" s="407"/>
      <c r="F430" s="407"/>
      <c r="G430" s="407"/>
      <c r="H430" s="407"/>
      <c r="I430" s="407"/>
      <c r="J430" s="407"/>
      <c r="K430" s="407"/>
      <c r="L430" s="407"/>
    </row>
    <row r="431" spans="3:12">
      <c r="C431" s="407"/>
      <c r="D431" s="407"/>
      <c r="E431" s="407"/>
      <c r="F431" s="407"/>
      <c r="G431" s="407"/>
      <c r="H431" s="407"/>
      <c r="I431" s="407"/>
      <c r="J431" s="407"/>
      <c r="K431" s="407"/>
      <c r="L431" s="407"/>
    </row>
    <row r="432" spans="3:12">
      <c r="C432" s="407"/>
      <c r="D432" s="407"/>
      <c r="E432" s="407"/>
      <c r="F432" s="407"/>
      <c r="G432" s="407"/>
      <c r="H432" s="407"/>
      <c r="I432" s="407"/>
      <c r="J432" s="407"/>
      <c r="K432" s="407"/>
      <c r="L432" s="407"/>
    </row>
    <row r="433" spans="3:12">
      <c r="C433" s="407"/>
      <c r="D433" s="407"/>
      <c r="E433" s="407"/>
      <c r="F433" s="407"/>
      <c r="G433" s="407"/>
      <c r="H433" s="407"/>
      <c r="I433" s="407"/>
      <c r="J433" s="407"/>
      <c r="K433" s="407"/>
      <c r="L433" s="407"/>
    </row>
    <row r="434" spans="3:12">
      <c r="C434" s="407"/>
      <c r="D434" s="407"/>
      <c r="E434" s="407"/>
      <c r="F434" s="407"/>
      <c r="G434" s="407"/>
      <c r="H434" s="407"/>
      <c r="I434" s="407"/>
      <c r="J434" s="407"/>
      <c r="K434" s="407"/>
      <c r="L434" s="407"/>
    </row>
    <row r="435" spans="3:12">
      <c r="C435" s="407"/>
      <c r="D435" s="407"/>
      <c r="E435" s="407"/>
      <c r="F435" s="407"/>
      <c r="G435" s="407"/>
      <c r="H435" s="407"/>
      <c r="I435" s="407"/>
      <c r="J435" s="407"/>
      <c r="K435" s="407"/>
      <c r="L435" s="407"/>
    </row>
    <row r="436" spans="3:12">
      <c r="C436" s="407"/>
      <c r="D436" s="407"/>
      <c r="E436" s="407"/>
      <c r="F436" s="407"/>
      <c r="G436" s="407"/>
      <c r="H436" s="407"/>
      <c r="I436" s="407"/>
      <c r="J436" s="407"/>
      <c r="K436" s="407"/>
      <c r="L436" s="407"/>
    </row>
    <row r="437" spans="3:12">
      <c r="C437" s="407"/>
      <c r="D437" s="407"/>
      <c r="E437" s="407"/>
      <c r="F437" s="407"/>
      <c r="G437" s="407"/>
      <c r="H437" s="407"/>
      <c r="I437" s="407"/>
      <c r="J437" s="407"/>
      <c r="K437" s="407"/>
      <c r="L437" s="407"/>
    </row>
    <row r="438" spans="3:12">
      <c r="C438" s="407"/>
      <c r="D438" s="407"/>
      <c r="E438" s="407"/>
      <c r="F438" s="407"/>
      <c r="G438" s="407"/>
      <c r="H438" s="407"/>
      <c r="I438" s="407"/>
      <c r="J438" s="407"/>
      <c r="K438" s="407"/>
      <c r="L438" s="407"/>
    </row>
    <row r="439" spans="3:12">
      <c r="C439" s="407"/>
      <c r="D439" s="407"/>
      <c r="E439" s="407"/>
      <c r="F439" s="407"/>
      <c r="G439" s="407"/>
      <c r="H439" s="407"/>
      <c r="I439" s="407"/>
      <c r="J439" s="407"/>
      <c r="K439" s="407"/>
      <c r="L439" s="407"/>
    </row>
    <row r="440" spans="3:12">
      <c r="C440" s="407"/>
      <c r="D440" s="407"/>
      <c r="E440" s="407"/>
      <c r="F440" s="407"/>
      <c r="G440" s="407"/>
      <c r="H440" s="407"/>
      <c r="I440" s="407"/>
      <c r="J440" s="407"/>
      <c r="K440" s="407"/>
      <c r="L440" s="407"/>
    </row>
    <row r="441" spans="3:12">
      <c r="C441" s="407"/>
      <c r="D441" s="407"/>
      <c r="E441" s="407"/>
      <c r="F441" s="407"/>
      <c r="G441" s="407"/>
      <c r="H441" s="407"/>
      <c r="I441" s="407"/>
      <c r="J441" s="407"/>
      <c r="K441" s="407"/>
      <c r="L441" s="407"/>
    </row>
    <row r="442" spans="3:12">
      <c r="C442" s="407"/>
      <c r="D442" s="407"/>
      <c r="E442" s="407"/>
      <c r="F442" s="407"/>
      <c r="G442" s="407"/>
      <c r="H442" s="407"/>
      <c r="I442" s="407"/>
      <c r="J442" s="407"/>
      <c r="K442" s="407"/>
      <c r="L442" s="407"/>
    </row>
    <row r="443" spans="3:12">
      <c r="C443" s="407"/>
      <c r="D443" s="407"/>
      <c r="E443" s="407"/>
      <c r="F443" s="407"/>
      <c r="G443" s="407"/>
      <c r="H443" s="407"/>
      <c r="I443" s="407"/>
      <c r="J443" s="407"/>
      <c r="K443" s="407"/>
      <c r="L443" s="407"/>
    </row>
    <row r="444" spans="3:12">
      <c r="C444" s="407"/>
      <c r="D444" s="407"/>
      <c r="E444" s="407"/>
      <c r="F444" s="407"/>
      <c r="G444" s="407"/>
      <c r="H444" s="407"/>
      <c r="I444" s="407"/>
      <c r="J444" s="407"/>
      <c r="K444" s="407"/>
      <c r="L444" s="407"/>
    </row>
    <row r="445" spans="3:12">
      <c r="C445" s="407"/>
      <c r="D445" s="407"/>
      <c r="E445" s="407"/>
      <c r="F445" s="407"/>
      <c r="G445" s="407"/>
      <c r="H445" s="407"/>
      <c r="I445" s="407"/>
      <c r="J445" s="407"/>
      <c r="K445" s="407"/>
      <c r="L445" s="407"/>
    </row>
    <row r="446" spans="3:12">
      <c r="C446" s="407"/>
      <c r="D446" s="407"/>
      <c r="E446" s="407"/>
      <c r="F446" s="407"/>
      <c r="G446" s="407"/>
      <c r="H446" s="407"/>
      <c r="I446" s="407"/>
      <c r="J446" s="407"/>
      <c r="K446" s="407"/>
      <c r="L446" s="407"/>
    </row>
    <row r="447" spans="3:12">
      <c r="C447" s="407"/>
      <c r="D447" s="407"/>
      <c r="E447" s="407"/>
      <c r="F447" s="407"/>
      <c r="G447" s="407"/>
      <c r="H447" s="407"/>
      <c r="I447" s="407"/>
      <c r="J447" s="407"/>
      <c r="K447" s="407"/>
      <c r="L447" s="407"/>
    </row>
    <row r="448" spans="3:12">
      <c r="C448" s="407"/>
      <c r="D448" s="407"/>
      <c r="E448" s="407"/>
      <c r="F448" s="407"/>
      <c r="G448" s="407"/>
      <c r="H448" s="407"/>
      <c r="I448" s="407"/>
      <c r="J448" s="407"/>
      <c r="K448" s="407"/>
      <c r="L448" s="407"/>
    </row>
    <row r="449" spans="3:12">
      <c r="C449" s="407"/>
      <c r="D449" s="407"/>
      <c r="E449" s="407"/>
      <c r="F449" s="407"/>
      <c r="G449" s="407"/>
      <c r="H449" s="407"/>
      <c r="I449" s="407"/>
      <c r="J449" s="407"/>
      <c r="K449" s="407"/>
      <c r="L449" s="407"/>
    </row>
    <row r="450" spans="3:12">
      <c r="C450" s="407"/>
      <c r="D450" s="407"/>
      <c r="E450" s="407"/>
      <c r="F450" s="407"/>
      <c r="G450" s="407"/>
      <c r="H450" s="407"/>
      <c r="I450" s="407"/>
      <c r="J450" s="407"/>
      <c r="K450" s="407"/>
      <c r="L450" s="407"/>
    </row>
    <row r="451" spans="3:12">
      <c r="C451" s="407"/>
      <c r="D451" s="407"/>
      <c r="E451" s="407"/>
      <c r="F451" s="407"/>
      <c r="G451" s="407"/>
      <c r="H451" s="407"/>
      <c r="I451" s="407"/>
      <c r="J451" s="407"/>
      <c r="K451" s="407"/>
      <c r="L451" s="407"/>
    </row>
    <row r="452" spans="3:12">
      <c r="C452" s="407"/>
      <c r="D452" s="407"/>
      <c r="E452" s="407"/>
      <c r="F452" s="407"/>
      <c r="G452" s="407"/>
      <c r="H452" s="407"/>
      <c r="I452" s="407"/>
      <c r="J452" s="407"/>
      <c r="K452" s="407"/>
      <c r="L452" s="407"/>
    </row>
    <row r="453" spans="3:12">
      <c r="C453" s="407"/>
      <c r="D453" s="407"/>
      <c r="E453" s="407"/>
      <c r="F453" s="407"/>
      <c r="G453" s="407"/>
      <c r="H453" s="407"/>
      <c r="I453" s="407"/>
      <c r="J453" s="407"/>
      <c r="K453" s="407"/>
      <c r="L453" s="407"/>
    </row>
    <row r="454" spans="3:12">
      <c r="C454" s="407"/>
      <c r="D454" s="407"/>
      <c r="E454" s="407"/>
      <c r="F454" s="407"/>
      <c r="G454" s="407"/>
      <c r="H454" s="407"/>
      <c r="I454" s="407"/>
      <c r="J454" s="407"/>
      <c r="K454" s="407"/>
      <c r="L454" s="407"/>
    </row>
    <row r="455" spans="3:12">
      <c r="C455" s="407"/>
      <c r="D455" s="407"/>
      <c r="E455" s="407"/>
      <c r="F455" s="407"/>
      <c r="G455" s="407"/>
      <c r="H455" s="407"/>
      <c r="I455" s="407"/>
      <c r="J455" s="407"/>
      <c r="K455" s="407"/>
      <c r="L455" s="407"/>
    </row>
    <row r="456" spans="3:12">
      <c r="C456" s="407"/>
      <c r="D456" s="407"/>
      <c r="E456" s="407"/>
      <c r="F456" s="407"/>
      <c r="G456" s="407"/>
      <c r="H456" s="407"/>
      <c r="I456" s="407"/>
      <c r="J456" s="407"/>
      <c r="K456" s="407"/>
      <c r="L456" s="407"/>
    </row>
    <row r="457" spans="3:12">
      <c r="C457" s="407"/>
      <c r="D457" s="407"/>
      <c r="E457" s="407"/>
      <c r="F457" s="407"/>
      <c r="G457" s="407"/>
      <c r="H457" s="407"/>
      <c r="I457" s="407"/>
      <c r="J457" s="407"/>
      <c r="K457" s="407"/>
      <c r="L457" s="407"/>
    </row>
    <row r="458" spans="3:12">
      <c r="C458" s="407"/>
      <c r="D458" s="407"/>
      <c r="E458" s="407"/>
      <c r="F458" s="407"/>
      <c r="G458" s="407"/>
      <c r="H458" s="407"/>
      <c r="I458" s="407"/>
      <c r="J458" s="407"/>
      <c r="K458" s="407"/>
      <c r="L458" s="407"/>
    </row>
    <row r="459" spans="3:12">
      <c r="C459" s="407"/>
      <c r="D459" s="407"/>
      <c r="E459" s="407"/>
      <c r="F459" s="407"/>
      <c r="G459" s="407"/>
      <c r="H459" s="407"/>
      <c r="I459" s="407"/>
      <c r="J459" s="407"/>
      <c r="K459" s="407"/>
      <c r="L459" s="407"/>
    </row>
    <row r="460" spans="3:12">
      <c r="C460" s="407"/>
      <c r="D460" s="407"/>
      <c r="E460" s="407"/>
      <c r="F460" s="407"/>
      <c r="G460" s="407"/>
      <c r="H460" s="407"/>
      <c r="I460" s="407"/>
      <c r="J460" s="407"/>
      <c r="K460" s="407"/>
      <c r="L460" s="407"/>
    </row>
    <row r="461" spans="3:12">
      <c r="C461" s="407"/>
      <c r="D461" s="407"/>
      <c r="E461" s="407"/>
      <c r="F461" s="407"/>
      <c r="G461" s="407"/>
      <c r="H461" s="407"/>
      <c r="I461" s="407"/>
      <c r="J461" s="407"/>
      <c r="K461" s="407"/>
      <c r="L461" s="407"/>
    </row>
    <row r="462" spans="3:12">
      <c r="C462" s="407"/>
      <c r="D462" s="407"/>
      <c r="E462" s="407"/>
      <c r="F462" s="407"/>
      <c r="G462" s="407"/>
      <c r="H462" s="407"/>
      <c r="I462" s="407"/>
      <c r="J462" s="407"/>
      <c r="K462" s="407"/>
      <c r="L462" s="407"/>
    </row>
    <row r="463" spans="3:12">
      <c r="C463" s="407"/>
      <c r="D463" s="407"/>
      <c r="E463" s="407"/>
      <c r="F463" s="407"/>
      <c r="G463" s="407"/>
      <c r="H463" s="407"/>
      <c r="I463" s="407"/>
      <c r="J463" s="407"/>
      <c r="K463" s="407"/>
      <c r="L463" s="407"/>
    </row>
    <row r="464" spans="3:12">
      <c r="C464" s="407"/>
      <c r="D464" s="407"/>
      <c r="E464" s="407"/>
      <c r="F464" s="407"/>
      <c r="G464" s="407"/>
      <c r="H464" s="407"/>
      <c r="I464" s="407"/>
      <c r="J464" s="407"/>
      <c r="K464" s="407"/>
      <c r="L464" s="407"/>
    </row>
    <row r="465" spans="3:12">
      <c r="C465" s="407"/>
      <c r="D465" s="407"/>
      <c r="E465" s="407"/>
      <c r="F465" s="407"/>
      <c r="G465" s="407"/>
      <c r="H465" s="407"/>
      <c r="I465" s="407"/>
      <c r="J465" s="407"/>
      <c r="K465" s="407"/>
      <c r="L465" s="407"/>
    </row>
    <row r="466" spans="3:12">
      <c r="C466" s="407"/>
      <c r="D466" s="407"/>
      <c r="E466" s="407"/>
      <c r="F466" s="407"/>
      <c r="G466" s="407"/>
      <c r="H466" s="407"/>
      <c r="I466" s="407"/>
      <c r="J466" s="407"/>
      <c r="K466" s="407"/>
      <c r="L466" s="407"/>
    </row>
    <row r="467" spans="3:12">
      <c r="C467" s="407"/>
      <c r="D467" s="407"/>
      <c r="E467" s="407"/>
      <c r="F467" s="407"/>
      <c r="G467" s="407"/>
      <c r="H467" s="407"/>
      <c r="I467" s="407"/>
      <c r="J467" s="407"/>
      <c r="K467" s="407"/>
      <c r="L467" s="407"/>
    </row>
    <row r="468" spans="3:12">
      <c r="C468" s="407"/>
      <c r="D468" s="407"/>
      <c r="E468" s="407"/>
      <c r="F468" s="407"/>
      <c r="G468" s="407"/>
      <c r="H468" s="407"/>
      <c r="I468" s="407"/>
      <c r="J468" s="407"/>
      <c r="K468" s="407"/>
      <c r="L468" s="407"/>
    </row>
    <row r="469" spans="3:12">
      <c r="C469" s="407"/>
      <c r="D469" s="407"/>
      <c r="E469" s="407"/>
      <c r="F469" s="407"/>
      <c r="G469" s="407"/>
      <c r="H469" s="407"/>
      <c r="I469" s="407"/>
      <c r="J469" s="407"/>
      <c r="K469" s="407"/>
      <c r="L469" s="407"/>
    </row>
    <row r="470" spans="3:12">
      <c r="C470" s="407"/>
      <c r="D470" s="407"/>
      <c r="E470" s="407"/>
      <c r="F470" s="407"/>
      <c r="G470" s="407"/>
      <c r="H470" s="407"/>
      <c r="I470" s="407"/>
      <c r="J470" s="407"/>
      <c r="K470" s="407"/>
      <c r="L470" s="407"/>
    </row>
    <row r="471" spans="3:12">
      <c r="C471" s="407"/>
      <c r="D471" s="407"/>
      <c r="E471" s="407"/>
      <c r="F471" s="407"/>
      <c r="G471" s="407"/>
      <c r="H471" s="407"/>
      <c r="I471" s="407"/>
      <c r="J471" s="407"/>
      <c r="K471" s="407"/>
      <c r="L471" s="407"/>
    </row>
    <row r="472" spans="3:12">
      <c r="C472" s="407"/>
      <c r="D472" s="407"/>
      <c r="E472" s="407"/>
      <c r="F472" s="407"/>
      <c r="G472" s="407"/>
      <c r="H472" s="407"/>
      <c r="I472" s="407"/>
      <c r="J472" s="407"/>
      <c r="K472" s="407"/>
      <c r="L472" s="407"/>
    </row>
    <row r="473" spans="3:12">
      <c r="C473" s="407"/>
      <c r="D473" s="407"/>
      <c r="E473" s="407"/>
      <c r="F473" s="407"/>
      <c r="G473" s="407"/>
      <c r="H473" s="407"/>
      <c r="I473" s="407"/>
      <c r="J473" s="407"/>
      <c r="K473" s="407"/>
      <c r="L473" s="407"/>
    </row>
    <row r="474" spans="3:12">
      <c r="C474" s="407"/>
      <c r="D474" s="407"/>
      <c r="E474" s="407"/>
      <c r="F474" s="407"/>
      <c r="G474" s="407"/>
      <c r="H474" s="407"/>
      <c r="I474" s="407"/>
      <c r="J474" s="407"/>
      <c r="K474" s="407"/>
      <c r="L474" s="407"/>
    </row>
    <row r="475" spans="3:12">
      <c r="C475" s="407"/>
      <c r="D475" s="407"/>
      <c r="E475" s="407"/>
      <c r="F475" s="407"/>
      <c r="G475" s="407"/>
      <c r="H475" s="407"/>
      <c r="I475" s="407"/>
      <c r="J475" s="407"/>
      <c r="K475" s="407"/>
      <c r="L475" s="407"/>
    </row>
    <row r="476" spans="3:12">
      <c r="C476" s="407"/>
      <c r="D476" s="407"/>
      <c r="E476" s="407"/>
      <c r="F476" s="407"/>
      <c r="G476" s="407"/>
      <c r="H476" s="407"/>
      <c r="I476" s="407"/>
      <c r="J476" s="407"/>
      <c r="K476" s="407"/>
      <c r="L476" s="407"/>
    </row>
    <row r="477" spans="3:12">
      <c r="C477" s="407"/>
      <c r="D477" s="407"/>
      <c r="E477" s="407"/>
      <c r="F477" s="407"/>
      <c r="G477" s="407"/>
      <c r="H477" s="407"/>
      <c r="I477" s="407"/>
      <c r="J477" s="407"/>
      <c r="K477" s="407"/>
      <c r="L477" s="407"/>
    </row>
    <row r="478" spans="3:12">
      <c r="C478" s="407"/>
      <c r="D478" s="407"/>
      <c r="E478" s="407"/>
      <c r="F478" s="407"/>
      <c r="G478" s="407"/>
      <c r="H478" s="407"/>
      <c r="I478" s="407"/>
      <c r="J478" s="407"/>
      <c r="K478" s="407"/>
      <c r="L478" s="407"/>
    </row>
    <row r="479" spans="3:12">
      <c r="C479" s="407"/>
      <c r="D479" s="407"/>
      <c r="E479" s="407"/>
      <c r="F479" s="407"/>
      <c r="G479" s="407"/>
      <c r="H479" s="407"/>
      <c r="I479" s="407"/>
      <c r="J479" s="407"/>
      <c r="K479" s="407"/>
      <c r="L479" s="407"/>
    </row>
    <row r="480" spans="3:12">
      <c r="C480" s="407"/>
      <c r="D480" s="407"/>
      <c r="E480" s="407"/>
      <c r="F480" s="407"/>
      <c r="G480" s="407"/>
      <c r="H480" s="407"/>
      <c r="I480" s="407"/>
      <c r="J480" s="407"/>
      <c r="K480" s="407"/>
      <c r="L480" s="407"/>
    </row>
    <row r="481" spans="3:12">
      <c r="C481" s="407"/>
      <c r="D481" s="407"/>
      <c r="E481" s="407"/>
      <c r="F481" s="407"/>
      <c r="G481" s="407"/>
      <c r="H481" s="407"/>
      <c r="I481" s="407"/>
      <c r="J481" s="407"/>
      <c r="K481" s="407"/>
      <c r="L481" s="407"/>
    </row>
    <row r="482" spans="3:12">
      <c r="C482" s="407"/>
      <c r="D482" s="407"/>
      <c r="E482" s="407"/>
      <c r="F482" s="407"/>
      <c r="G482" s="407"/>
      <c r="H482" s="407"/>
      <c r="I482" s="407"/>
      <c r="J482" s="407"/>
      <c r="K482" s="407"/>
      <c r="L482" s="407"/>
    </row>
    <row r="483" spans="3:12">
      <c r="C483" s="407"/>
      <c r="D483" s="407"/>
      <c r="E483" s="407"/>
      <c r="F483" s="407"/>
      <c r="G483" s="407"/>
      <c r="H483" s="407"/>
      <c r="I483" s="407"/>
      <c r="J483" s="407"/>
      <c r="K483" s="407"/>
      <c r="L483" s="407"/>
    </row>
    <row r="484" spans="3:12">
      <c r="C484" s="407"/>
      <c r="D484" s="407"/>
      <c r="E484" s="407"/>
      <c r="F484" s="407"/>
      <c r="G484" s="407"/>
      <c r="H484" s="407"/>
      <c r="I484" s="407"/>
      <c r="J484" s="407"/>
      <c r="K484" s="407"/>
      <c r="L484" s="407"/>
    </row>
    <row r="485" spans="3:12">
      <c r="C485" s="407"/>
      <c r="D485" s="407"/>
      <c r="E485" s="407"/>
      <c r="F485" s="407"/>
      <c r="G485" s="407"/>
      <c r="H485" s="407"/>
      <c r="I485" s="407"/>
      <c r="J485" s="407"/>
      <c r="K485" s="407"/>
      <c r="L485" s="407"/>
    </row>
    <row r="486" spans="3:12">
      <c r="C486" s="407"/>
      <c r="D486" s="407"/>
      <c r="E486" s="407"/>
      <c r="F486" s="407"/>
      <c r="G486" s="407"/>
      <c r="H486" s="407"/>
      <c r="I486" s="407"/>
      <c r="J486" s="407"/>
      <c r="K486" s="407"/>
      <c r="L486" s="407"/>
    </row>
    <row r="487" spans="3:12">
      <c r="C487" s="407"/>
      <c r="D487" s="407"/>
      <c r="E487" s="407"/>
      <c r="F487" s="407"/>
      <c r="G487" s="407"/>
      <c r="H487" s="407"/>
      <c r="I487" s="407"/>
      <c r="J487" s="407"/>
      <c r="K487" s="407"/>
      <c r="L487" s="407"/>
    </row>
    <row r="488" spans="3:12">
      <c r="C488" s="407"/>
      <c r="D488" s="407"/>
      <c r="E488" s="407"/>
      <c r="F488" s="407"/>
      <c r="G488" s="407"/>
      <c r="H488" s="407"/>
      <c r="I488" s="407"/>
      <c r="J488" s="407"/>
      <c r="K488" s="407"/>
      <c r="L488" s="407"/>
    </row>
    <row r="489" spans="3:12">
      <c r="C489" s="407"/>
      <c r="D489" s="407"/>
      <c r="E489" s="407"/>
      <c r="F489" s="407"/>
      <c r="G489" s="407"/>
      <c r="H489" s="407"/>
      <c r="I489" s="407"/>
      <c r="J489" s="407"/>
      <c r="K489" s="407"/>
      <c r="L489" s="407"/>
    </row>
    <row r="490" spans="3:12">
      <c r="C490" s="407"/>
      <c r="D490" s="407"/>
      <c r="E490" s="407"/>
      <c r="F490" s="407"/>
      <c r="G490" s="407"/>
      <c r="H490" s="407"/>
      <c r="I490" s="407"/>
      <c r="J490" s="407"/>
      <c r="K490" s="407"/>
      <c r="L490" s="407"/>
    </row>
    <row r="491" spans="3:12">
      <c r="C491" s="407"/>
      <c r="D491" s="407"/>
      <c r="E491" s="407"/>
      <c r="F491" s="407"/>
      <c r="G491" s="407"/>
      <c r="H491" s="407"/>
      <c r="I491" s="407"/>
      <c r="J491" s="407"/>
      <c r="K491" s="407"/>
      <c r="L491" s="407"/>
    </row>
    <row r="492" spans="3:12">
      <c r="C492" s="407"/>
      <c r="D492" s="407"/>
      <c r="E492" s="407"/>
      <c r="F492" s="407"/>
      <c r="G492" s="407"/>
      <c r="H492" s="407"/>
      <c r="I492" s="407"/>
      <c r="J492" s="407"/>
      <c r="K492" s="407"/>
      <c r="L492" s="407"/>
    </row>
    <row r="493" spans="3:12">
      <c r="C493" s="407"/>
      <c r="D493" s="407"/>
      <c r="E493" s="407"/>
      <c r="F493" s="407"/>
      <c r="G493" s="407"/>
      <c r="H493" s="407"/>
      <c r="I493" s="407"/>
      <c r="J493" s="407"/>
      <c r="K493" s="407"/>
      <c r="L493" s="407"/>
    </row>
    <row r="494" spans="3:12">
      <c r="C494" s="407"/>
      <c r="D494" s="407"/>
      <c r="E494" s="407"/>
      <c r="F494" s="407"/>
      <c r="G494" s="407"/>
      <c r="H494" s="407"/>
      <c r="I494" s="407"/>
      <c r="J494" s="407"/>
      <c r="K494" s="407"/>
      <c r="L494" s="407"/>
    </row>
    <row r="495" spans="3:12">
      <c r="C495" s="407"/>
      <c r="D495" s="407"/>
      <c r="E495" s="407"/>
      <c r="F495" s="407"/>
      <c r="G495" s="407"/>
      <c r="H495" s="407"/>
      <c r="I495" s="407"/>
      <c r="J495" s="407"/>
      <c r="K495" s="407"/>
      <c r="L495" s="407"/>
    </row>
    <row r="496" spans="3:12">
      <c r="C496" s="407"/>
      <c r="D496" s="407"/>
      <c r="E496" s="407"/>
      <c r="F496" s="407"/>
      <c r="G496" s="407"/>
      <c r="H496" s="407"/>
      <c r="I496" s="407"/>
      <c r="J496" s="407"/>
      <c r="K496" s="407"/>
      <c r="L496" s="407"/>
    </row>
    <row r="497" spans="3:12">
      <c r="C497" s="407"/>
      <c r="D497" s="407"/>
      <c r="E497" s="407"/>
      <c r="F497" s="407"/>
      <c r="G497" s="407"/>
      <c r="H497" s="407"/>
      <c r="I497" s="407"/>
      <c r="J497" s="407"/>
      <c r="K497" s="407"/>
      <c r="L497" s="407"/>
    </row>
    <row r="498" spans="3:12">
      <c r="C498" s="407"/>
      <c r="D498" s="407"/>
      <c r="E498" s="407"/>
      <c r="F498" s="407"/>
      <c r="G498" s="407"/>
      <c r="H498" s="407"/>
      <c r="I498" s="407"/>
      <c r="J498" s="407"/>
      <c r="K498" s="407"/>
      <c r="L498" s="407"/>
    </row>
    <row r="499" spans="3:12">
      <c r="C499" s="407"/>
      <c r="D499" s="407"/>
      <c r="E499" s="407"/>
      <c r="F499" s="407"/>
      <c r="G499" s="407"/>
      <c r="H499" s="407"/>
      <c r="I499" s="407"/>
      <c r="J499" s="407"/>
      <c r="K499" s="407"/>
      <c r="L499" s="407"/>
    </row>
    <row r="500" spans="3:12">
      <c r="C500" s="407"/>
      <c r="D500" s="407"/>
      <c r="E500" s="407"/>
      <c r="F500" s="407"/>
      <c r="G500" s="407"/>
      <c r="H500" s="407"/>
      <c r="I500" s="407"/>
      <c r="J500" s="407"/>
      <c r="K500" s="407"/>
      <c r="L500" s="407"/>
    </row>
    <row r="501" spans="3:12">
      <c r="C501" s="407"/>
      <c r="D501" s="407"/>
      <c r="E501" s="407"/>
      <c r="F501" s="407"/>
      <c r="G501" s="407"/>
      <c r="H501" s="407"/>
      <c r="I501" s="407"/>
      <c r="J501" s="407"/>
      <c r="K501" s="407"/>
      <c r="L501" s="407"/>
    </row>
    <row r="502" spans="3:12">
      <c r="C502" s="407"/>
      <c r="D502" s="407"/>
      <c r="E502" s="407"/>
      <c r="F502" s="407"/>
      <c r="G502" s="407"/>
      <c r="H502" s="407"/>
      <c r="I502" s="407"/>
      <c r="J502" s="407"/>
      <c r="K502" s="407"/>
      <c r="L502" s="407"/>
    </row>
    <row r="503" spans="3:12">
      <c r="C503" s="407"/>
      <c r="D503" s="407"/>
      <c r="E503" s="407"/>
      <c r="F503" s="407"/>
      <c r="G503" s="407"/>
      <c r="H503" s="407"/>
      <c r="I503" s="407"/>
      <c r="J503" s="407"/>
      <c r="K503" s="407"/>
      <c r="L503" s="407"/>
    </row>
    <row r="504" spans="3:12">
      <c r="C504" s="407"/>
      <c r="D504" s="407"/>
      <c r="E504" s="407"/>
      <c r="F504" s="407"/>
      <c r="G504" s="407"/>
      <c r="H504" s="407"/>
      <c r="I504" s="407"/>
      <c r="J504" s="407"/>
      <c r="K504" s="407"/>
      <c r="L504" s="407"/>
    </row>
    <row r="505" spans="3:12">
      <c r="C505" s="407"/>
      <c r="D505" s="407"/>
      <c r="E505" s="407"/>
      <c r="F505" s="407"/>
      <c r="G505" s="407"/>
      <c r="H505" s="407"/>
      <c r="I505" s="407"/>
      <c r="J505" s="407"/>
      <c r="K505" s="407"/>
      <c r="L505" s="407"/>
    </row>
    <row r="506" spans="3:12">
      <c r="C506" s="407"/>
      <c r="D506" s="407"/>
      <c r="E506" s="407"/>
      <c r="F506" s="407"/>
      <c r="G506" s="407"/>
      <c r="H506" s="407"/>
      <c r="I506" s="407"/>
      <c r="J506" s="407"/>
      <c r="K506" s="407"/>
      <c r="L506" s="407"/>
    </row>
    <row r="507" spans="3:12">
      <c r="C507" s="407"/>
      <c r="D507" s="407"/>
      <c r="E507" s="407"/>
      <c r="F507" s="407"/>
      <c r="G507" s="407"/>
      <c r="H507" s="407"/>
      <c r="I507" s="407"/>
      <c r="J507" s="407"/>
      <c r="K507" s="407"/>
      <c r="L507" s="407"/>
    </row>
    <row r="508" spans="3:12">
      <c r="C508" s="407"/>
      <c r="D508" s="407"/>
      <c r="E508" s="407"/>
      <c r="F508" s="407"/>
      <c r="G508" s="407"/>
      <c r="H508" s="407"/>
      <c r="I508" s="407"/>
      <c r="J508" s="407"/>
      <c r="K508" s="407"/>
      <c r="L508" s="407"/>
    </row>
    <row r="509" spans="3:12">
      <c r="C509" s="407"/>
      <c r="D509" s="407"/>
      <c r="E509" s="407"/>
      <c r="F509" s="407"/>
      <c r="G509" s="407"/>
      <c r="H509" s="407"/>
      <c r="I509" s="407"/>
      <c r="J509" s="407"/>
      <c r="K509" s="407"/>
      <c r="L509" s="407"/>
    </row>
    <row r="510" spans="3:12">
      <c r="C510" s="407"/>
      <c r="D510" s="407"/>
      <c r="E510" s="407"/>
      <c r="F510" s="407"/>
      <c r="G510" s="407"/>
      <c r="H510" s="407"/>
      <c r="I510" s="407"/>
      <c r="J510" s="407"/>
      <c r="K510" s="407"/>
      <c r="L510" s="407"/>
    </row>
    <row r="511" spans="3:12">
      <c r="C511" s="407"/>
      <c r="D511" s="407"/>
      <c r="E511" s="407"/>
      <c r="F511" s="407"/>
      <c r="G511" s="407"/>
      <c r="H511" s="407"/>
      <c r="I511" s="407"/>
      <c r="J511" s="407"/>
      <c r="K511" s="407"/>
      <c r="L511" s="407"/>
    </row>
    <row r="512" spans="3:12">
      <c r="C512" s="407"/>
      <c r="D512" s="407"/>
      <c r="E512" s="407"/>
      <c r="F512" s="407"/>
      <c r="G512" s="407"/>
      <c r="H512" s="407"/>
      <c r="I512" s="407"/>
      <c r="J512" s="407"/>
      <c r="K512" s="407"/>
      <c r="L512" s="407"/>
    </row>
    <row r="513" spans="3:12">
      <c r="C513" s="407"/>
      <c r="D513" s="407"/>
      <c r="E513" s="407"/>
      <c r="F513" s="407"/>
      <c r="G513" s="407"/>
      <c r="H513" s="407"/>
      <c r="I513" s="407"/>
      <c r="J513" s="407"/>
      <c r="K513" s="407"/>
      <c r="L513" s="407"/>
    </row>
    <row r="514" spans="3:12">
      <c r="C514" s="407"/>
      <c r="D514" s="407"/>
      <c r="E514" s="407"/>
      <c r="F514" s="407"/>
      <c r="G514" s="407"/>
      <c r="H514" s="407"/>
      <c r="I514" s="407"/>
      <c r="J514" s="407"/>
      <c r="K514" s="407"/>
      <c r="L514" s="407"/>
    </row>
    <row r="515" spans="3:12">
      <c r="C515" s="407"/>
      <c r="D515" s="407"/>
      <c r="E515" s="407"/>
      <c r="F515" s="407"/>
      <c r="G515" s="407"/>
      <c r="H515" s="407"/>
      <c r="I515" s="407"/>
      <c r="J515" s="407"/>
      <c r="K515" s="407"/>
      <c r="L515" s="407"/>
    </row>
    <row r="516" spans="3:12">
      <c r="C516" s="407"/>
      <c r="D516" s="407"/>
      <c r="E516" s="407"/>
      <c r="F516" s="407"/>
      <c r="G516" s="407"/>
      <c r="H516" s="407"/>
      <c r="I516" s="407"/>
      <c r="J516" s="407"/>
      <c r="K516" s="407"/>
      <c r="L516" s="407"/>
    </row>
    <row r="517" spans="3:12">
      <c r="C517" s="407"/>
      <c r="D517" s="407"/>
      <c r="E517" s="407"/>
      <c r="F517" s="407"/>
      <c r="G517" s="407"/>
      <c r="H517" s="407"/>
      <c r="I517" s="407"/>
      <c r="J517" s="407"/>
      <c r="K517" s="407"/>
      <c r="L517" s="407"/>
    </row>
    <row r="518" spans="3:12">
      <c r="C518" s="407"/>
      <c r="D518" s="407"/>
      <c r="E518" s="407"/>
      <c r="F518" s="407"/>
      <c r="G518" s="407"/>
      <c r="H518" s="407"/>
      <c r="I518" s="407"/>
      <c r="J518" s="407"/>
      <c r="K518" s="407"/>
      <c r="L518" s="407"/>
    </row>
    <row r="519" spans="3:12">
      <c r="C519" s="407"/>
      <c r="D519" s="407"/>
      <c r="E519" s="407"/>
      <c r="F519" s="407"/>
      <c r="G519" s="407"/>
      <c r="H519" s="407"/>
      <c r="I519" s="407"/>
      <c r="J519" s="407"/>
      <c r="K519" s="407"/>
      <c r="L519" s="407"/>
    </row>
    <row r="520" spans="3:12">
      <c r="C520" s="407"/>
      <c r="D520" s="407"/>
      <c r="E520" s="407"/>
      <c r="F520" s="407"/>
      <c r="G520" s="407"/>
      <c r="H520" s="407"/>
      <c r="I520" s="407"/>
      <c r="J520" s="407"/>
      <c r="K520" s="407"/>
      <c r="L520" s="407"/>
    </row>
    <row r="521" spans="3:12">
      <c r="C521" s="407"/>
      <c r="D521" s="407"/>
      <c r="E521" s="407"/>
      <c r="F521" s="407"/>
      <c r="G521" s="407"/>
      <c r="H521" s="407"/>
      <c r="I521" s="407"/>
      <c r="J521" s="407"/>
      <c r="K521" s="407"/>
      <c r="L521" s="407"/>
    </row>
    <row r="522" spans="3:12">
      <c r="C522" s="407"/>
      <c r="D522" s="407"/>
      <c r="E522" s="407"/>
      <c r="F522" s="407"/>
      <c r="G522" s="407"/>
      <c r="H522" s="407"/>
      <c r="I522" s="407"/>
      <c r="J522" s="407"/>
      <c r="K522" s="407"/>
      <c r="L522" s="407"/>
    </row>
    <row r="523" spans="3:12">
      <c r="C523" s="407"/>
      <c r="D523" s="407"/>
      <c r="E523" s="407"/>
      <c r="F523" s="407"/>
      <c r="G523" s="407"/>
      <c r="H523" s="407"/>
      <c r="I523" s="407"/>
      <c r="J523" s="407"/>
      <c r="K523" s="407"/>
      <c r="L523" s="407"/>
    </row>
    <row r="524" spans="3:12">
      <c r="C524" s="407"/>
      <c r="D524" s="407"/>
      <c r="E524" s="407"/>
      <c r="F524" s="407"/>
      <c r="G524" s="407"/>
      <c r="H524" s="407"/>
      <c r="I524" s="407"/>
      <c r="J524" s="407"/>
      <c r="K524" s="407"/>
      <c r="L524" s="407"/>
    </row>
    <row r="525" spans="3:12">
      <c r="C525" s="407"/>
      <c r="D525" s="407"/>
      <c r="E525" s="407"/>
      <c r="F525" s="407"/>
      <c r="G525" s="407"/>
      <c r="H525" s="407"/>
      <c r="I525" s="407"/>
      <c r="J525" s="407"/>
      <c r="K525" s="407"/>
      <c r="L525" s="407"/>
    </row>
    <row r="526" spans="3:12">
      <c r="C526" s="407"/>
      <c r="D526" s="407"/>
      <c r="E526" s="407"/>
      <c r="F526" s="407"/>
      <c r="G526" s="407"/>
      <c r="H526" s="407"/>
      <c r="I526" s="407"/>
      <c r="J526" s="407"/>
      <c r="K526" s="407"/>
      <c r="L526" s="407"/>
    </row>
    <row r="527" spans="3:12">
      <c r="C527" s="407"/>
      <c r="D527" s="407"/>
      <c r="E527" s="407"/>
      <c r="F527" s="407"/>
      <c r="G527" s="407"/>
      <c r="H527" s="407"/>
      <c r="I527" s="407"/>
      <c r="J527" s="407"/>
      <c r="K527" s="407"/>
      <c r="L527" s="407"/>
    </row>
    <row r="528" spans="3:12">
      <c r="C528" s="407"/>
      <c r="D528" s="407"/>
      <c r="E528" s="407"/>
      <c r="F528" s="407"/>
      <c r="G528" s="407"/>
      <c r="H528" s="407"/>
      <c r="I528" s="407"/>
      <c r="J528" s="407"/>
      <c r="K528" s="407"/>
      <c r="L528" s="407"/>
    </row>
    <row r="529" spans="3:12">
      <c r="C529" s="407"/>
      <c r="D529" s="407"/>
      <c r="E529" s="407"/>
      <c r="F529" s="407"/>
      <c r="G529" s="407"/>
      <c r="H529" s="407"/>
      <c r="I529" s="407"/>
      <c r="J529" s="407"/>
      <c r="K529" s="407"/>
      <c r="L529" s="407"/>
    </row>
    <row r="530" spans="3:12">
      <c r="C530" s="407"/>
      <c r="D530" s="407"/>
      <c r="E530" s="407"/>
      <c r="F530" s="407"/>
      <c r="G530" s="407"/>
      <c r="H530" s="407"/>
      <c r="I530" s="407"/>
      <c r="J530" s="407"/>
      <c r="K530" s="407"/>
      <c r="L530" s="407"/>
    </row>
    <row r="531" spans="3:12">
      <c r="C531" s="407"/>
      <c r="D531" s="407"/>
      <c r="E531" s="407"/>
      <c r="F531" s="407"/>
      <c r="G531" s="407"/>
      <c r="H531" s="407"/>
      <c r="I531" s="407"/>
      <c r="J531" s="407"/>
      <c r="K531" s="407"/>
      <c r="L531" s="407"/>
    </row>
    <row r="532" spans="3:12">
      <c r="C532" s="407"/>
      <c r="D532" s="407"/>
      <c r="E532" s="407"/>
      <c r="F532" s="407"/>
      <c r="G532" s="407"/>
      <c r="H532" s="407"/>
      <c r="I532" s="407"/>
      <c r="J532" s="407"/>
      <c r="K532" s="407"/>
      <c r="L532" s="407"/>
    </row>
    <row r="533" spans="3:12">
      <c r="C533" s="407"/>
      <c r="D533" s="407"/>
      <c r="E533" s="407"/>
      <c r="F533" s="407"/>
      <c r="G533" s="407"/>
      <c r="H533" s="407"/>
      <c r="I533" s="407"/>
      <c r="J533" s="407"/>
      <c r="K533" s="407"/>
      <c r="L533" s="407"/>
    </row>
    <row r="534" spans="3:12">
      <c r="C534" s="407"/>
      <c r="D534" s="407"/>
      <c r="E534" s="407"/>
      <c r="F534" s="407"/>
      <c r="G534" s="407"/>
      <c r="H534" s="407"/>
      <c r="I534" s="407"/>
      <c r="J534" s="407"/>
      <c r="K534" s="407"/>
      <c r="L534" s="407"/>
    </row>
    <row r="535" spans="3:12">
      <c r="C535" s="407"/>
      <c r="D535" s="407"/>
      <c r="E535" s="407"/>
      <c r="F535" s="407"/>
      <c r="G535" s="407"/>
      <c r="H535" s="407"/>
      <c r="I535" s="407"/>
      <c r="J535" s="407"/>
      <c r="K535" s="407"/>
      <c r="L535" s="407"/>
    </row>
    <row r="536" spans="3:12">
      <c r="C536" s="407"/>
      <c r="D536" s="407"/>
      <c r="E536" s="407"/>
      <c r="F536" s="407"/>
      <c r="G536" s="407"/>
      <c r="H536" s="407"/>
      <c r="I536" s="407"/>
      <c r="J536" s="407"/>
      <c r="K536" s="407"/>
      <c r="L536" s="407"/>
    </row>
    <row r="537" spans="3:12">
      <c r="C537" s="407"/>
      <c r="D537" s="407"/>
      <c r="E537" s="407"/>
      <c r="F537" s="407"/>
      <c r="G537" s="407"/>
      <c r="H537" s="407"/>
      <c r="I537" s="407"/>
      <c r="J537" s="407"/>
      <c r="K537" s="407"/>
      <c r="L537" s="407"/>
    </row>
    <row r="538" spans="3:12">
      <c r="C538" s="407"/>
      <c r="D538" s="407"/>
      <c r="E538" s="407"/>
      <c r="F538" s="407"/>
      <c r="G538" s="407"/>
      <c r="H538" s="407"/>
      <c r="I538" s="407"/>
      <c r="J538" s="407"/>
      <c r="K538" s="407"/>
      <c r="L538" s="407"/>
    </row>
    <row r="539" spans="3:12">
      <c r="C539" s="407"/>
      <c r="D539" s="407"/>
      <c r="E539" s="407"/>
      <c r="F539" s="407"/>
      <c r="G539" s="407"/>
      <c r="H539" s="407"/>
      <c r="I539" s="407"/>
      <c r="J539" s="407"/>
      <c r="K539" s="407"/>
      <c r="L539" s="407"/>
    </row>
    <row r="540" spans="3:12">
      <c r="C540" s="407"/>
      <c r="D540" s="407"/>
      <c r="E540" s="407"/>
      <c r="F540" s="407"/>
      <c r="G540" s="407"/>
      <c r="H540" s="407"/>
      <c r="I540" s="407"/>
      <c r="J540" s="407"/>
      <c r="K540" s="407"/>
      <c r="L540" s="407"/>
    </row>
    <row r="541" spans="3:12">
      <c r="C541" s="407"/>
      <c r="D541" s="407"/>
      <c r="E541" s="407"/>
      <c r="F541" s="407"/>
      <c r="G541" s="407"/>
      <c r="H541" s="407"/>
      <c r="I541" s="407"/>
      <c r="J541" s="407"/>
      <c r="K541" s="407"/>
      <c r="L541" s="407"/>
    </row>
    <row r="542" spans="3:12">
      <c r="C542" s="407"/>
      <c r="D542" s="407"/>
      <c r="E542" s="407"/>
      <c r="F542" s="407"/>
      <c r="G542" s="407"/>
      <c r="H542" s="407"/>
      <c r="I542" s="407"/>
      <c r="J542" s="407"/>
      <c r="K542" s="407"/>
      <c r="L542" s="407"/>
    </row>
    <row r="543" spans="3:12">
      <c r="C543" s="407"/>
      <c r="D543" s="407"/>
      <c r="E543" s="407"/>
      <c r="F543" s="407"/>
      <c r="G543" s="407"/>
      <c r="H543" s="407"/>
      <c r="I543" s="407"/>
      <c r="J543" s="407"/>
      <c r="K543" s="407"/>
      <c r="L543" s="407"/>
    </row>
    <row r="544" spans="3:12">
      <c r="C544" s="407"/>
      <c r="D544" s="407"/>
      <c r="E544" s="407"/>
      <c r="F544" s="407"/>
      <c r="G544" s="407"/>
      <c r="H544" s="407"/>
      <c r="I544" s="407"/>
      <c r="J544" s="407"/>
      <c r="K544" s="407"/>
      <c r="L544" s="407"/>
    </row>
    <row r="545" spans="3:12">
      <c r="C545" s="407"/>
      <c r="D545" s="407"/>
      <c r="E545" s="407"/>
      <c r="F545" s="407"/>
      <c r="G545" s="407"/>
      <c r="H545" s="407"/>
      <c r="I545" s="407"/>
      <c r="J545" s="407"/>
      <c r="K545" s="407"/>
      <c r="L545" s="407"/>
    </row>
    <row r="546" spans="3:12">
      <c r="C546" s="407"/>
      <c r="D546" s="407"/>
      <c r="E546" s="407"/>
      <c r="F546" s="407"/>
      <c r="G546" s="407"/>
      <c r="H546" s="407"/>
      <c r="I546" s="407"/>
      <c r="J546" s="407"/>
      <c r="K546" s="407"/>
      <c r="L546" s="407"/>
    </row>
    <row r="547" spans="3:12">
      <c r="C547" s="407"/>
      <c r="D547" s="407"/>
      <c r="E547" s="407"/>
      <c r="F547" s="407"/>
      <c r="G547" s="407"/>
      <c r="H547" s="407"/>
      <c r="I547" s="407"/>
      <c r="J547" s="407"/>
      <c r="K547" s="407"/>
      <c r="L547" s="407"/>
    </row>
    <row r="548" spans="3:12">
      <c r="C548" s="407"/>
      <c r="D548" s="407"/>
      <c r="E548" s="407"/>
      <c r="F548" s="407"/>
      <c r="G548" s="407"/>
      <c r="H548" s="407"/>
      <c r="I548" s="407"/>
      <c r="J548" s="407"/>
      <c r="K548" s="407"/>
      <c r="L548" s="407"/>
    </row>
    <row r="549" spans="3:12">
      <c r="C549" s="407"/>
      <c r="D549" s="407"/>
      <c r="E549" s="407"/>
      <c r="F549" s="407"/>
      <c r="G549" s="407"/>
      <c r="H549" s="407"/>
      <c r="I549" s="407"/>
      <c r="J549" s="407"/>
      <c r="K549" s="407"/>
      <c r="L549" s="407"/>
    </row>
    <row r="550" spans="3:12">
      <c r="C550" s="407"/>
      <c r="D550" s="407"/>
      <c r="E550" s="407"/>
      <c r="F550" s="407"/>
      <c r="G550" s="407"/>
      <c r="H550" s="407"/>
      <c r="I550" s="407"/>
      <c r="J550" s="407"/>
      <c r="K550" s="407"/>
      <c r="L550" s="407"/>
    </row>
    <row r="551" spans="3:12">
      <c r="C551" s="407"/>
      <c r="D551" s="407"/>
      <c r="E551" s="407"/>
      <c r="F551" s="407"/>
      <c r="G551" s="407"/>
      <c r="H551" s="407"/>
      <c r="I551" s="407"/>
      <c r="J551" s="407"/>
      <c r="K551" s="407"/>
      <c r="L551" s="407"/>
    </row>
    <row r="552" spans="3:12">
      <c r="C552" s="407"/>
      <c r="D552" s="407"/>
      <c r="E552" s="407"/>
      <c r="F552" s="407"/>
      <c r="G552" s="407"/>
      <c r="H552" s="407"/>
      <c r="I552" s="407"/>
      <c r="J552" s="407"/>
      <c r="K552" s="407"/>
      <c r="L552" s="407"/>
    </row>
    <row r="553" spans="3:12">
      <c r="C553" s="407"/>
      <c r="D553" s="407"/>
      <c r="E553" s="407"/>
      <c r="F553" s="407"/>
      <c r="G553" s="407"/>
      <c r="H553" s="407"/>
      <c r="I553" s="407"/>
      <c r="J553" s="407"/>
      <c r="K553" s="407"/>
      <c r="L553" s="407"/>
    </row>
    <row r="554" spans="3:12">
      <c r="C554" s="407"/>
      <c r="D554" s="407"/>
      <c r="E554" s="407"/>
      <c r="F554" s="407"/>
      <c r="G554" s="407"/>
      <c r="H554" s="407"/>
      <c r="I554" s="407"/>
      <c r="J554" s="407"/>
      <c r="K554" s="407"/>
      <c r="L554" s="407"/>
    </row>
    <row r="555" spans="3:12">
      <c r="C555" s="407"/>
      <c r="D555" s="407"/>
      <c r="E555" s="407"/>
      <c r="F555" s="407"/>
      <c r="G555" s="407"/>
      <c r="H555" s="407"/>
      <c r="I555" s="407"/>
      <c r="J555" s="407"/>
      <c r="K555" s="407"/>
      <c r="L555" s="407"/>
    </row>
    <row r="556" spans="3:12">
      <c r="C556" s="407"/>
      <c r="D556" s="407"/>
      <c r="E556" s="407"/>
      <c r="F556" s="407"/>
      <c r="G556" s="407"/>
      <c r="H556" s="407"/>
      <c r="I556" s="407"/>
      <c r="J556" s="407"/>
      <c r="K556" s="407"/>
      <c r="L556" s="407"/>
    </row>
    <row r="557" spans="3:12">
      <c r="C557" s="407"/>
      <c r="D557" s="407"/>
      <c r="E557" s="407"/>
      <c r="F557" s="407"/>
      <c r="G557" s="407"/>
      <c r="H557" s="407"/>
      <c r="I557" s="407"/>
      <c r="J557" s="407"/>
      <c r="K557" s="407"/>
      <c r="L557" s="407"/>
    </row>
    <row r="558" spans="3:12">
      <c r="C558" s="407"/>
      <c r="D558" s="407"/>
      <c r="E558" s="407"/>
      <c r="F558" s="407"/>
      <c r="G558" s="407"/>
      <c r="H558" s="407"/>
      <c r="I558" s="407"/>
      <c r="J558" s="407"/>
      <c r="K558" s="407"/>
      <c r="L558" s="407"/>
    </row>
    <row r="559" spans="3:12">
      <c r="C559" s="407"/>
      <c r="D559" s="407"/>
      <c r="E559" s="407"/>
      <c r="F559" s="407"/>
      <c r="G559" s="407"/>
      <c r="H559" s="407"/>
      <c r="I559" s="407"/>
      <c r="J559" s="407"/>
      <c r="K559" s="407"/>
      <c r="L559" s="407"/>
    </row>
    <row r="560" spans="3:12">
      <c r="C560" s="407"/>
      <c r="D560" s="407"/>
      <c r="E560" s="407"/>
      <c r="F560" s="407"/>
      <c r="G560" s="407"/>
      <c r="H560" s="407"/>
      <c r="I560" s="407"/>
      <c r="J560" s="407"/>
      <c r="K560" s="407"/>
      <c r="L560" s="407"/>
    </row>
    <row r="561" spans="3:12">
      <c r="C561" s="407"/>
      <c r="D561" s="407"/>
      <c r="E561" s="407"/>
      <c r="F561" s="407"/>
      <c r="G561" s="407"/>
      <c r="H561" s="407"/>
      <c r="I561" s="407"/>
      <c r="J561" s="407"/>
      <c r="K561" s="407"/>
      <c r="L561" s="407"/>
    </row>
    <row r="562" spans="3:12">
      <c r="C562" s="407"/>
      <c r="D562" s="407"/>
      <c r="E562" s="407"/>
      <c r="F562" s="407"/>
      <c r="G562" s="407"/>
      <c r="H562" s="407"/>
      <c r="I562" s="407"/>
      <c r="J562" s="407"/>
      <c r="K562" s="407"/>
      <c r="L562" s="407"/>
    </row>
    <row r="563" spans="3:12">
      <c r="C563" s="407"/>
      <c r="D563" s="407"/>
      <c r="E563" s="407"/>
      <c r="F563" s="407"/>
      <c r="G563" s="407"/>
      <c r="H563" s="407"/>
      <c r="I563" s="407"/>
      <c r="J563" s="407"/>
      <c r="K563" s="407"/>
      <c r="L563" s="407"/>
    </row>
    <row r="564" spans="3:12">
      <c r="C564" s="407"/>
      <c r="D564" s="407"/>
      <c r="E564" s="407"/>
      <c r="F564" s="407"/>
      <c r="G564" s="407"/>
      <c r="H564" s="407"/>
      <c r="I564" s="407"/>
      <c r="J564" s="407"/>
      <c r="K564" s="407"/>
      <c r="L564" s="407"/>
    </row>
    <row r="565" spans="3:12">
      <c r="C565" s="407"/>
      <c r="D565" s="407"/>
      <c r="E565" s="407"/>
      <c r="F565" s="407"/>
      <c r="G565" s="407"/>
      <c r="H565" s="407"/>
      <c r="I565" s="407"/>
      <c r="J565" s="407"/>
      <c r="K565" s="407"/>
      <c r="L565" s="407"/>
    </row>
    <row r="566" spans="3:12">
      <c r="C566" s="407"/>
      <c r="D566" s="407"/>
      <c r="E566" s="407"/>
      <c r="F566" s="407"/>
      <c r="G566" s="407"/>
      <c r="H566" s="407"/>
      <c r="I566" s="407"/>
      <c r="J566" s="407"/>
      <c r="K566" s="407"/>
      <c r="L566" s="407"/>
    </row>
    <row r="567" spans="3:12">
      <c r="C567" s="407"/>
      <c r="D567" s="407"/>
      <c r="E567" s="407"/>
      <c r="F567" s="407"/>
      <c r="G567" s="407"/>
      <c r="H567" s="407"/>
      <c r="I567" s="407"/>
      <c r="J567" s="407"/>
      <c r="K567" s="407"/>
      <c r="L567" s="407"/>
    </row>
    <row r="568" spans="3:12">
      <c r="C568" s="407"/>
      <c r="D568" s="407"/>
      <c r="E568" s="407"/>
      <c r="F568" s="407"/>
      <c r="G568" s="407"/>
      <c r="H568" s="407"/>
      <c r="I568" s="407"/>
      <c r="J568" s="407"/>
      <c r="K568" s="407"/>
      <c r="L568" s="407"/>
    </row>
    <row r="569" spans="3:12">
      <c r="C569" s="407"/>
      <c r="D569" s="407"/>
      <c r="E569" s="407"/>
      <c r="F569" s="407"/>
      <c r="G569" s="407"/>
      <c r="H569" s="407"/>
      <c r="I569" s="407"/>
      <c r="J569" s="407"/>
      <c r="K569" s="407"/>
      <c r="L569" s="407"/>
    </row>
    <row r="570" spans="3:12">
      <c r="C570" s="407"/>
      <c r="D570" s="407"/>
      <c r="E570" s="407"/>
      <c r="F570" s="407"/>
      <c r="G570" s="407"/>
      <c r="H570" s="407"/>
      <c r="I570" s="407"/>
      <c r="J570" s="407"/>
      <c r="K570" s="407"/>
      <c r="L570" s="407"/>
    </row>
    <row r="571" spans="3:12">
      <c r="C571" s="407"/>
      <c r="D571" s="407"/>
      <c r="E571" s="407"/>
      <c r="F571" s="407"/>
      <c r="G571" s="407"/>
      <c r="H571" s="407"/>
      <c r="I571" s="407"/>
      <c r="J571" s="407"/>
      <c r="K571" s="407"/>
      <c r="L571" s="407"/>
    </row>
    <row r="572" spans="3:12">
      <c r="C572" s="407"/>
      <c r="D572" s="407"/>
      <c r="E572" s="407"/>
      <c r="F572" s="407"/>
      <c r="G572" s="407"/>
      <c r="H572" s="407"/>
      <c r="I572" s="407"/>
      <c r="J572" s="407"/>
      <c r="K572" s="407"/>
      <c r="L572" s="407"/>
    </row>
    <row r="573" spans="3:12">
      <c r="C573" s="407"/>
      <c r="D573" s="407"/>
      <c r="E573" s="407"/>
      <c r="F573" s="407"/>
      <c r="G573" s="407"/>
      <c r="H573" s="407"/>
      <c r="I573" s="407"/>
      <c r="J573" s="407"/>
      <c r="K573" s="407"/>
      <c r="L573" s="407"/>
    </row>
    <row r="574" spans="3:12">
      <c r="C574" s="407"/>
      <c r="D574" s="407"/>
      <c r="E574" s="407"/>
      <c r="F574" s="407"/>
      <c r="G574" s="407"/>
      <c r="H574" s="407"/>
      <c r="I574" s="407"/>
      <c r="J574" s="407"/>
      <c r="K574" s="407"/>
      <c r="L574" s="407"/>
    </row>
    <row r="575" spans="3:12">
      <c r="C575" s="407"/>
      <c r="D575" s="407"/>
      <c r="E575" s="407"/>
      <c r="F575" s="407"/>
      <c r="G575" s="407"/>
      <c r="H575" s="407"/>
      <c r="I575" s="407"/>
      <c r="J575" s="407"/>
      <c r="K575" s="407"/>
      <c r="L575" s="407"/>
    </row>
    <row r="576" spans="3:12">
      <c r="C576" s="407"/>
      <c r="D576" s="407"/>
      <c r="E576" s="407"/>
      <c r="F576" s="407"/>
      <c r="G576" s="407"/>
      <c r="H576" s="407"/>
      <c r="I576" s="407"/>
      <c r="J576" s="407"/>
      <c r="K576" s="407"/>
      <c r="L576" s="407"/>
    </row>
    <row r="577" spans="3:12">
      <c r="C577" s="407"/>
      <c r="D577" s="407"/>
      <c r="E577" s="407"/>
      <c r="F577" s="407"/>
      <c r="G577" s="407"/>
      <c r="H577" s="407"/>
      <c r="I577" s="407"/>
      <c r="J577" s="407"/>
      <c r="K577" s="407"/>
      <c r="L577" s="407"/>
    </row>
    <row r="578" spans="3:12">
      <c r="C578" s="407"/>
      <c r="D578" s="407"/>
      <c r="E578" s="407"/>
      <c r="F578" s="407"/>
      <c r="G578" s="407"/>
      <c r="H578" s="407"/>
      <c r="I578" s="407"/>
      <c r="J578" s="407"/>
      <c r="K578" s="407"/>
      <c r="L578" s="407"/>
    </row>
    <row r="579" spans="3:12">
      <c r="C579" s="407"/>
      <c r="D579" s="407"/>
      <c r="E579" s="407"/>
      <c r="F579" s="407"/>
      <c r="G579" s="407"/>
      <c r="H579" s="407"/>
      <c r="I579" s="407"/>
      <c r="J579" s="407"/>
      <c r="K579" s="407"/>
      <c r="L579" s="407"/>
    </row>
    <row r="580" spans="3:12">
      <c r="C580" s="407"/>
      <c r="D580" s="407"/>
      <c r="E580" s="407"/>
      <c r="F580" s="407"/>
      <c r="G580" s="407"/>
      <c r="H580" s="407"/>
      <c r="I580" s="407"/>
      <c r="J580" s="407"/>
      <c r="K580" s="407"/>
      <c r="L580" s="407"/>
    </row>
    <row r="581" spans="3:12">
      <c r="C581" s="407"/>
      <c r="D581" s="407"/>
      <c r="E581" s="407"/>
      <c r="F581" s="407"/>
      <c r="G581" s="407"/>
      <c r="H581" s="407"/>
      <c r="I581" s="407"/>
      <c r="J581" s="407"/>
      <c r="K581" s="407"/>
      <c r="L581" s="407"/>
    </row>
    <row r="582" spans="3:12">
      <c r="C582" s="407"/>
      <c r="D582" s="407"/>
      <c r="E582" s="407"/>
      <c r="F582" s="407"/>
      <c r="G582" s="407"/>
      <c r="H582" s="407"/>
      <c r="I582" s="407"/>
      <c r="J582" s="407"/>
      <c r="K582" s="407"/>
      <c r="L582" s="407"/>
    </row>
    <row r="583" spans="3:12">
      <c r="C583" s="407"/>
      <c r="D583" s="407"/>
      <c r="E583" s="407"/>
      <c r="F583" s="407"/>
      <c r="G583" s="407"/>
      <c r="H583" s="407"/>
      <c r="I583" s="407"/>
      <c r="J583" s="407"/>
      <c r="K583" s="407"/>
      <c r="L583" s="407"/>
    </row>
    <row r="584" spans="3:12">
      <c r="C584" s="407"/>
      <c r="D584" s="407"/>
      <c r="E584" s="407"/>
      <c r="F584" s="407"/>
      <c r="G584" s="407"/>
      <c r="H584" s="407"/>
      <c r="I584" s="407"/>
      <c r="J584" s="407"/>
      <c r="K584" s="407"/>
      <c r="L584" s="407"/>
    </row>
    <row r="585" spans="3:12">
      <c r="C585" s="407"/>
      <c r="D585" s="407"/>
      <c r="E585" s="407"/>
      <c r="F585" s="407"/>
      <c r="G585" s="407"/>
      <c r="H585" s="407"/>
      <c r="I585" s="407"/>
      <c r="J585" s="407"/>
      <c r="K585" s="407"/>
      <c r="L585" s="407"/>
    </row>
    <row r="586" spans="3:12">
      <c r="C586" s="407"/>
      <c r="D586" s="407"/>
      <c r="E586" s="407"/>
      <c r="F586" s="407"/>
      <c r="G586" s="407"/>
      <c r="H586" s="407"/>
      <c r="I586" s="407"/>
      <c r="J586" s="407"/>
      <c r="K586" s="407"/>
      <c r="L586" s="407"/>
    </row>
    <row r="587" spans="3:12">
      <c r="C587" s="407"/>
      <c r="D587" s="407"/>
      <c r="E587" s="407"/>
      <c r="F587" s="407"/>
      <c r="G587" s="407"/>
      <c r="H587" s="407"/>
      <c r="I587" s="407"/>
      <c r="J587" s="407"/>
      <c r="K587" s="407"/>
      <c r="L587" s="407"/>
    </row>
    <row r="588" spans="3:12">
      <c r="C588" s="407"/>
      <c r="D588" s="407"/>
      <c r="E588" s="407"/>
      <c r="F588" s="407"/>
      <c r="G588" s="407"/>
      <c r="H588" s="407"/>
      <c r="I588" s="407"/>
      <c r="J588" s="407"/>
      <c r="K588" s="407"/>
      <c r="L588" s="407"/>
    </row>
    <row r="589" spans="3:12">
      <c r="C589" s="407"/>
      <c r="D589" s="407"/>
      <c r="E589" s="407"/>
      <c r="F589" s="407"/>
      <c r="G589" s="407"/>
      <c r="H589" s="407"/>
      <c r="I589" s="407"/>
      <c r="J589" s="407"/>
      <c r="K589" s="407"/>
      <c r="L589" s="407"/>
    </row>
    <row r="590" spans="3:12">
      <c r="C590" s="407"/>
      <c r="D590" s="407"/>
      <c r="E590" s="407"/>
      <c r="F590" s="407"/>
      <c r="G590" s="407"/>
      <c r="H590" s="407"/>
      <c r="I590" s="407"/>
      <c r="J590" s="407"/>
      <c r="K590" s="407"/>
      <c r="L590" s="407"/>
    </row>
    <row r="591" spans="3:12">
      <c r="C591" s="407"/>
      <c r="D591" s="407"/>
      <c r="E591" s="407"/>
      <c r="F591" s="407"/>
      <c r="G591" s="407"/>
      <c r="H591" s="407"/>
      <c r="I591" s="407"/>
      <c r="J591" s="407"/>
      <c r="K591" s="407"/>
      <c r="L591" s="407"/>
    </row>
    <row r="592" spans="3:12">
      <c r="C592" s="407"/>
      <c r="D592" s="407"/>
      <c r="E592" s="407"/>
      <c r="F592" s="407"/>
      <c r="G592" s="407"/>
      <c r="H592" s="407"/>
      <c r="I592" s="407"/>
      <c r="J592" s="407"/>
      <c r="K592" s="407"/>
      <c r="L592" s="407"/>
    </row>
    <row r="593" spans="3:12">
      <c r="C593" s="407"/>
      <c r="D593" s="407"/>
      <c r="E593" s="407"/>
      <c r="F593" s="407"/>
      <c r="G593" s="407"/>
      <c r="H593" s="407"/>
      <c r="I593" s="407"/>
      <c r="J593" s="407"/>
      <c r="K593" s="407"/>
      <c r="L593" s="407"/>
    </row>
    <row r="594" spans="3:12">
      <c r="C594" s="407"/>
      <c r="D594" s="407"/>
      <c r="E594" s="407"/>
      <c r="F594" s="407"/>
      <c r="G594" s="407"/>
      <c r="H594" s="407"/>
      <c r="I594" s="407"/>
      <c r="J594" s="407"/>
      <c r="K594" s="407"/>
      <c r="L594" s="407"/>
    </row>
    <row r="595" spans="3:12">
      <c r="C595" s="407"/>
      <c r="D595" s="407"/>
      <c r="E595" s="407"/>
      <c r="F595" s="407"/>
      <c r="G595" s="407"/>
      <c r="H595" s="407"/>
      <c r="I595" s="407"/>
      <c r="J595" s="407"/>
      <c r="K595" s="407"/>
      <c r="L595" s="407"/>
    </row>
    <row r="596" spans="3:12">
      <c r="C596" s="407"/>
      <c r="D596" s="407"/>
      <c r="E596" s="407"/>
      <c r="F596" s="407"/>
      <c r="G596" s="407"/>
      <c r="H596" s="407"/>
      <c r="I596" s="407"/>
      <c r="J596" s="407"/>
      <c r="K596" s="407"/>
      <c r="L596" s="407"/>
    </row>
    <row r="597" spans="3:12">
      <c r="C597" s="407"/>
      <c r="D597" s="407"/>
      <c r="E597" s="407"/>
      <c r="F597" s="407"/>
      <c r="G597" s="407"/>
      <c r="H597" s="407"/>
      <c r="I597" s="407"/>
      <c r="J597" s="407"/>
      <c r="K597" s="407"/>
      <c r="L597" s="407"/>
    </row>
    <row r="598" spans="3:12">
      <c r="C598" s="407"/>
      <c r="D598" s="407"/>
      <c r="E598" s="407"/>
      <c r="F598" s="407"/>
      <c r="G598" s="407"/>
      <c r="H598" s="407"/>
      <c r="I598" s="407"/>
      <c r="J598" s="407"/>
      <c r="K598" s="407"/>
      <c r="L598" s="407"/>
    </row>
    <row r="599" spans="3:12">
      <c r="C599" s="407"/>
      <c r="D599" s="407"/>
      <c r="E599" s="407"/>
      <c r="F599" s="407"/>
      <c r="G599" s="407"/>
      <c r="H599" s="407"/>
      <c r="I599" s="407"/>
      <c r="J599" s="407"/>
      <c r="K599" s="407"/>
      <c r="L599" s="407"/>
    </row>
    <row r="600" spans="3:12">
      <c r="C600" s="407"/>
      <c r="D600" s="407"/>
      <c r="E600" s="407"/>
      <c r="F600" s="407"/>
      <c r="G600" s="407"/>
      <c r="H600" s="407"/>
      <c r="I600" s="407"/>
      <c r="J600" s="407"/>
      <c r="K600" s="407"/>
      <c r="L600" s="407"/>
    </row>
    <row r="601" spans="3:12">
      <c r="C601" s="407"/>
      <c r="D601" s="407"/>
      <c r="E601" s="407"/>
      <c r="F601" s="407"/>
      <c r="G601" s="407"/>
      <c r="H601" s="407"/>
      <c r="I601" s="407"/>
      <c r="J601" s="407"/>
      <c r="K601" s="407"/>
      <c r="L601" s="407"/>
    </row>
    <row r="602" spans="3:12">
      <c r="C602" s="407"/>
      <c r="D602" s="407"/>
      <c r="E602" s="407"/>
      <c r="F602" s="407"/>
      <c r="G602" s="407"/>
      <c r="H602" s="407"/>
      <c r="I602" s="407"/>
      <c r="J602" s="407"/>
      <c r="K602" s="407"/>
      <c r="L602" s="407"/>
    </row>
    <row r="603" spans="3:12">
      <c r="C603" s="407"/>
      <c r="D603" s="407"/>
      <c r="E603" s="407"/>
      <c r="F603" s="407"/>
      <c r="G603" s="407"/>
      <c r="H603" s="407"/>
      <c r="I603" s="407"/>
      <c r="J603" s="407"/>
      <c r="K603" s="407"/>
      <c r="L603" s="407"/>
    </row>
    <row r="604" spans="3:12">
      <c r="C604" s="407"/>
      <c r="D604" s="407"/>
      <c r="E604" s="407"/>
      <c r="F604" s="407"/>
      <c r="G604" s="407"/>
      <c r="H604" s="407"/>
      <c r="I604" s="407"/>
      <c r="J604" s="407"/>
      <c r="K604" s="407"/>
      <c r="L604" s="407"/>
    </row>
    <row r="605" spans="3:12">
      <c r="C605" s="407"/>
      <c r="D605" s="407"/>
      <c r="E605" s="407"/>
      <c r="F605" s="407"/>
      <c r="G605" s="407"/>
      <c r="H605" s="407"/>
      <c r="I605" s="407"/>
      <c r="J605" s="407"/>
      <c r="K605" s="407"/>
      <c r="L605" s="407"/>
    </row>
    <row r="606" spans="3:12">
      <c r="C606" s="407"/>
      <c r="D606" s="407"/>
      <c r="E606" s="407"/>
      <c r="F606" s="407"/>
      <c r="G606" s="407"/>
      <c r="H606" s="407"/>
      <c r="I606" s="407"/>
      <c r="J606" s="407"/>
      <c r="K606" s="407"/>
      <c r="L606" s="407"/>
    </row>
    <row r="607" spans="3:12">
      <c r="C607" s="407"/>
      <c r="D607" s="407"/>
      <c r="E607" s="407"/>
      <c r="F607" s="407"/>
      <c r="G607" s="407"/>
      <c r="H607" s="407"/>
      <c r="I607" s="407"/>
      <c r="J607" s="407"/>
      <c r="K607" s="407"/>
      <c r="L607" s="407"/>
    </row>
    <row r="608" spans="3:12">
      <c r="C608" s="407"/>
      <c r="D608" s="407"/>
      <c r="E608" s="407"/>
      <c r="F608" s="407"/>
      <c r="G608" s="407"/>
      <c r="H608" s="407"/>
      <c r="I608" s="407"/>
      <c r="J608" s="407"/>
      <c r="K608" s="407"/>
      <c r="L608" s="407"/>
    </row>
    <row r="609" spans="3:12">
      <c r="C609" s="407"/>
      <c r="D609" s="407"/>
      <c r="E609" s="407"/>
      <c r="F609" s="407"/>
      <c r="G609" s="407"/>
      <c r="H609" s="407"/>
      <c r="I609" s="407"/>
      <c r="J609" s="407"/>
      <c r="K609" s="407"/>
      <c r="L609" s="407"/>
    </row>
    <row r="610" spans="3:12">
      <c r="C610" s="407"/>
      <c r="D610" s="407"/>
      <c r="E610" s="407"/>
      <c r="F610" s="407"/>
      <c r="G610" s="407"/>
      <c r="H610" s="407"/>
      <c r="I610" s="407"/>
      <c r="J610" s="407"/>
      <c r="K610" s="407"/>
      <c r="L610" s="407"/>
    </row>
    <row r="611" spans="3:12">
      <c r="C611" s="407"/>
      <c r="D611" s="407"/>
      <c r="E611" s="407"/>
      <c r="F611" s="407"/>
      <c r="G611" s="407"/>
      <c r="H611" s="407"/>
      <c r="I611" s="407"/>
      <c r="J611" s="407"/>
      <c r="K611" s="407"/>
      <c r="L611" s="407"/>
    </row>
    <row r="612" spans="3:12">
      <c r="C612" s="407"/>
      <c r="D612" s="407"/>
      <c r="E612" s="407"/>
      <c r="F612" s="407"/>
      <c r="G612" s="407"/>
      <c r="H612" s="407"/>
      <c r="I612" s="407"/>
      <c r="J612" s="407"/>
      <c r="K612" s="407"/>
      <c r="L612" s="407"/>
    </row>
    <row r="613" spans="3:12">
      <c r="C613" s="407"/>
      <c r="D613" s="407"/>
      <c r="E613" s="407"/>
      <c r="F613" s="407"/>
      <c r="G613" s="407"/>
      <c r="H613" s="407"/>
      <c r="I613" s="407"/>
      <c r="J613" s="407"/>
      <c r="K613" s="407"/>
      <c r="L613" s="407"/>
    </row>
    <row r="614" spans="3:12">
      <c r="C614" s="407"/>
      <c r="D614" s="407"/>
      <c r="E614" s="407"/>
      <c r="F614" s="407"/>
      <c r="G614" s="407"/>
      <c r="H614" s="407"/>
      <c r="I614" s="407"/>
      <c r="J614" s="407"/>
      <c r="K614" s="407"/>
      <c r="L614" s="407"/>
    </row>
    <row r="615" spans="3:12">
      <c r="C615" s="407"/>
      <c r="D615" s="407"/>
      <c r="E615" s="407"/>
      <c r="F615" s="407"/>
      <c r="G615" s="407"/>
      <c r="H615" s="407"/>
      <c r="I615" s="407"/>
      <c r="J615" s="407"/>
      <c r="K615" s="407"/>
      <c r="L615" s="407"/>
    </row>
    <row r="616" spans="3:12">
      <c r="C616" s="407"/>
      <c r="D616" s="407"/>
      <c r="E616" s="407"/>
      <c r="F616" s="407"/>
      <c r="G616" s="407"/>
      <c r="H616" s="407"/>
      <c r="I616" s="407"/>
      <c r="J616" s="407"/>
      <c r="K616" s="407"/>
      <c r="L616" s="407"/>
    </row>
    <row r="617" spans="3:12">
      <c r="C617" s="407"/>
      <c r="D617" s="407"/>
      <c r="E617" s="407"/>
      <c r="F617" s="407"/>
      <c r="G617" s="407"/>
      <c r="H617" s="407"/>
      <c r="I617" s="407"/>
      <c r="J617" s="407"/>
      <c r="K617" s="407"/>
      <c r="L617" s="407"/>
    </row>
    <row r="618" spans="3:12">
      <c r="C618" s="407"/>
      <c r="D618" s="407"/>
      <c r="E618" s="407"/>
      <c r="F618" s="407"/>
      <c r="G618" s="407"/>
      <c r="H618" s="407"/>
      <c r="I618" s="407"/>
      <c r="J618" s="407"/>
      <c r="K618" s="407"/>
      <c r="L618" s="407"/>
    </row>
    <row r="619" spans="3:12">
      <c r="C619" s="407"/>
      <c r="D619" s="407"/>
      <c r="E619" s="407"/>
      <c r="F619" s="407"/>
      <c r="G619" s="407"/>
      <c r="H619" s="407"/>
      <c r="I619" s="407"/>
      <c r="J619" s="407"/>
      <c r="K619" s="407"/>
      <c r="L619" s="407"/>
    </row>
    <row r="620" spans="3:12">
      <c r="C620" s="407"/>
      <c r="D620" s="407"/>
      <c r="E620" s="407"/>
      <c r="F620" s="407"/>
      <c r="G620" s="407"/>
      <c r="H620" s="407"/>
      <c r="I620" s="407"/>
      <c r="J620" s="407"/>
      <c r="K620" s="407"/>
      <c r="L620" s="407"/>
    </row>
    <row r="621" spans="3:12">
      <c r="C621" s="407"/>
      <c r="D621" s="407"/>
      <c r="E621" s="407"/>
      <c r="F621" s="407"/>
      <c r="G621" s="407"/>
      <c r="H621" s="407"/>
      <c r="I621" s="407"/>
      <c r="J621" s="407"/>
      <c r="K621" s="407"/>
      <c r="L621" s="407"/>
    </row>
    <row r="622" spans="3:12">
      <c r="C622" s="407"/>
      <c r="D622" s="407"/>
      <c r="E622" s="407"/>
      <c r="F622" s="407"/>
      <c r="G622" s="407"/>
      <c r="H622" s="407"/>
      <c r="I622" s="407"/>
      <c r="J622" s="407"/>
      <c r="K622" s="407"/>
      <c r="L622" s="407"/>
    </row>
    <row r="623" spans="3:12">
      <c r="C623" s="407"/>
      <c r="D623" s="407"/>
      <c r="E623" s="407"/>
      <c r="F623" s="407"/>
      <c r="G623" s="407"/>
      <c r="H623" s="407"/>
      <c r="I623" s="407"/>
      <c r="J623" s="407"/>
      <c r="K623" s="407"/>
      <c r="L623" s="407"/>
    </row>
    <row r="624" spans="3:12">
      <c r="C624" s="407"/>
      <c r="D624" s="407"/>
      <c r="E624" s="407"/>
      <c r="F624" s="407"/>
      <c r="G624" s="407"/>
      <c r="H624" s="407"/>
      <c r="I624" s="407"/>
      <c r="J624" s="407"/>
      <c r="K624" s="407"/>
      <c r="L624" s="407"/>
    </row>
    <row r="625" spans="3:12">
      <c r="C625" s="407"/>
      <c r="D625" s="407"/>
      <c r="E625" s="407"/>
      <c r="F625" s="407"/>
      <c r="G625" s="407"/>
      <c r="H625" s="407"/>
      <c r="I625" s="407"/>
      <c r="J625" s="407"/>
      <c r="K625" s="407"/>
      <c r="L625" s="407"/>
    </row>
    <row r="626" spans="3:12">
      <c r="C626" s="407"/>
      <c r="D626" s="407"/>
      <c r="E626" s="407"/>
      <c r="F626" s="407"/>
      <c r="G626" s="407"/>
      <c r="H626" s="407"/>
      <c r="I626" s="407"/>
      <c r="J626" s="407"/>
      <c r="K626" s="407"/>
      <c r="L626" s="407"/>
    </row>
    <row r="627" spans="3:12">
      <c r="C627" s="407"/>
      <c r="D627" s="407"/>
      <c r="E627" s="407"/>
      <c r="F627" s="407"/>
      <c r="G627" s="407"/>
      <c r="H627" s="407"/>
      <c r="I627" s="407"/>
      <c r="J627" s="407"/>
      <c r="K627" s="407"/>
      <c r="L627" s="407"/>
    </row>
    <row r="628" spans="3:12">
      <c r="C628" s="407"/>
      <c r="D628" s="407"/>
      <c r="E628" s="407"/>
      <c r="F628" s="407"/>
      <c r="G628" s="407"/>
      <c r="H628" s="407"/>
      <c r="I628" s="407"/>
      <c r="J628" s="407"/>
      <c r="K628" s="407"/>
      <c r="L628" s="407"/>
    </row>
    <row r="629" spans="3:12">
      <c r="C629" s="407"/>
      <c r="D629" s="407"/>
      <c r="E629" s="407"/>
      <c r="F629" s="407"/>
      <c r="G629" s="407"/>
      <c r="H629" s="407"/>
      <c r="I629" s="407"/>
      <c r="J629" s="407"/>
      <c r="K629" s="407"/>
      <c r="L629" s="407"/>
    </row>
    <row r="630" spans="3:12">
      <c r="C630" s="407"/>
      <c r="D630" s="407"/>
      <c r="E630" s="407"/>
      <c r="F630" s="407"/>
      <c r="G630" s="407"/>
      <c r="H630" s="407"/>
      <c r="I630" s="407"/>
      <c r="J630" s="407"/>
      <c r="K630" s="407"/>
      <c r="L630" s="407"/>
    </row>
    <row r="631" spans="3:12">
      <c r="C631" s="407"/>
      <c r="D631" s="407"/>
      <c r="E631" s="407"/>
      <c r="F631" s="407"/>
      <c r="G631" s="407"/>
      <c r="H631" s="407"/>
      <c r="I631" s="407"/>
      <c r="J631" s="407"/>
      <c r="K631" s="407"/>
      <c r="L631" s="407"/>
    </row>
    <row r="632" spans="3:12">
      <c r="C632" s="407"/>
      <c r="D632" s="407"/>
      <c r="E632" s="407"/>
      <c r="F632" s="407"/>
      <c r="G632" s="407"/>
      <c r="H632" s="407"/>
      <c r="I632" s="407"/>
      <c r="J632" s="407"/>
      <c r="K632" s="407"/>
      <c r="L632" s="407"/>
    </row>
    <row r="633" spans="3:12">
      <c r="C633" s="407"/>
      <c r="D633" s="407"/>
      <c r="E633" s="407"/>
      <c r="F633" s="407"/>
      <c r="G633" s="407"/>
      <c r="H633" s="407"/>
      <c r="I633" s="407"/>
      <c r="J633" s="407"/>
      <c r="K633" s="407"/>
      <c r="L633" s="407"/>
    </row>
    <row r="634" spans="3:12">
      <c r="C634" s="407"/>
      <c r="D634" s="407"/>
      <c r="E634" s="407"/>
      <c r="F634" s="407"/>
      <c r="G634" s="407"/>
      <c r="H634" s="407"/>
      <c r="I634" s="407"/>
      <c r="J634" s="407"/>
      <c r="K634" s="407"/>
      <c r="L634" s="407"/>
    </row>
    <row r="635" spans="3:12">
      <c r="C635" s="407"/>
      <c r="D635" s="407"/>
      <c r="E635" s="407"/>
      <c r="F635" s="407"/>
      <c r="G635" s="407"/>
      <c r="H635" s="407"/>
      <c r="I635" s="407"/>
      <c r="J635" s="407"/>
      <c r="K635" s="407"/>
      <c r="L635" s="407"/>
    </row>
    <row r="636" spans="3:12">
      <c r="C636" s="407"/>
      <c r="D636" s="407"/>
      <c r="E636" s="407"/>
      <c r="F636" s="407"/>
      <c r="G636" s="407"/>
      <c r="H636" s="407"/>
      <c r="I636" s="407"/>
      <c r="J636" s="407"/>
      <c r="K636" s="407"/>
      <c r="L636" s="407"/>
    </row>
    <row r="637" spans="3:12">
      <c r="C637" s="407"/>
      <c r="D637" s="407"/>
      <c r="E637" s="407"/>
      <c r="F637" s="407"/>
      <c r="G637" s="407"/>
      <c r="H637" s="407"/>
      <c r="I637" s="407"/>
      <c r="J637" s="407"/>
      <c r="K637" s="407"/>
      <c r="L637" s="407"/>
    </row>
    <row r="638" spans="3:12">
      <c r="C638" s="407"/>
      <c r="D638" s="407"/>
      <c r="E638" s="407"/>
      <c r="F638" s="407"/>
      <c r="G638" s="407"/>
      <c r="H638" s="407"/>
      <c r="I638" s="407"/>
      <c r="J638" s="407"/>
      <c r="K638" s="407"/>
      <c r="L638" s="407"/>
    </row>
    <row r="639" spans="3:12">
      <c r="C639" s="407"/>
      <c r="D639" s="407"/>
      <c r="E639" s="407"/>
      <c r="F639" s="407"/>
      <c r="G639" s="407"/>
      <c r="H639" s="407"/>
      <c r="I639" s="407"/>
      <c r="J639" s="407"/>
      <c r="K639" s="407"/>
      <c r="L639" s="407"/>
    </row>
    <row r="640" spans="3:12">
      <c r="C640" s="407"/>
      <c r="D640" s="407"/>
      <c r="E640" s="407"/>
      <c r="F640" s="407"/>
      <c r="G640" s="407"/>
      <c r="H640" s="407"/>
      <c r="I640" s="407"/>
      <c r="J640" s="407"/>
      <c r="K640" s="407"/>
      <c r="L640" s="407"/>
    </row>
    <row r="641" spans="3:12">
      <c r="C641" s="407"/>
      <c r="D641" s="407"/>
      <c r="E641" s="407"/>
      <c r="F641" s="407"/>
      <c r="G641" s="407"/>
      <c r="H641" s="407"/>
      <c r="I641" s="407"/>
      <c r="J641" s="407"/>
      <c r="K641" s="407"/>
      <c r="L641" s="407"/>
    </row>
    <row r="642" spans="3:12">
      <c r="C642" s="407"/>
      <c r="D642" s="407"/>
      <c r="E642" s="407"/>
      <c r="F642" s="407"/>
      <c r="G642" s="407"/>
      <c r="H642" s="407"/>
      <c r="I642" s="407"/>
      <c r="J642" s="407"/>
      <c r="K642" s="407"/>
      <c r="L642" s="407"/>
    </row>
    <row r="643" spans="3:12">
      <c r="C643" s="407"/>
      <c r="D643" s="407"/>
      <c r="E643" s="407"/>
      <c r="F643" s="407"/>
      <c r="G643" s="407"/>
      <c r="H643" s="407"/>
      <c r="I643" s="407"/>
      <c r="J643" s="407"/>
      <c r="K643" s="407"/>
      <c r="L643" s="407"/>
    </row>
    <row r="644" spans="3:12">
      <c r="C644" s="407"/>
      <c r="D644" s="407"/>
      <c r="E644" s="407"/>
      <c r="F644" s="407"/>
      <c r="G644" s="407"/>
      <c r="H644" s="407"/>
      <c r="I644" s="407"/>
      <c r="J644" s="407"/>
      <c r="K644" s="407"/>
      <c r="L644" s="407"/>
    </row>
    <row r="645" spans="3:12">
      <c r="C645" s="407"/>
      <c r="D645" s="407"/>
      <c r="E645" s="407"/>
      <c r="F645" s="407"/>
      <c r="G645" s="407"/>
      <c r="H645" s="407"/>
      <c r="I645" s="407"/>
      <c r="J645" s="407"/>
      <c r="K645" s="407"/>
      <c r="L645" s="407"/>
    </row>
    <row r="646" spans="3:12">
      <c r="C646" s="407"/>
      <c r="D646" s="407"/>
      <c r="E646" s="407"/>
      <c r="F646" s="407"/>
      <c r="G646" s="407"/>
      <c r="H646" s="407"/>
      <c r="I646" s="407"/>
      <c r="J646" s="407"/>
      <c r="K646" s="407"/>
      <c r="L646" s="407"/>
    </row>
    <row r="647" spans="3:12">
      <c r="C647" s="407"/>
      <c r="D647" s="407"/>
      <c r="E647" s="407"/>
      <c r="F647" s="407"/>
      <c r="G647" s="407"/>
      <c r="H647" s="407"/>
      <c r="I647" s="407"/>
      <c r="J647" s="407"/>
      <c r="K647" s="407"/>
      <c r="L647" s="407"/>
    </row>
    <row r="648" spans="3:12">
      <c r="C648" s="407"/>
      <c r="D648" s="407"/>
      <c r="E648" s="407"/>
      <c r="F648" s="407"/>
      <c r="G648" s="407"/>
      <c r="H648" s="407"/>
      <c r="I648" s="407"/>
      <c r="J648" s="407"/>
      <c r="K648" s="407"/>
      <c r="L648" s="407"/>
    </row>
    <row r="649" spans="3:12">
      <c r="C649" s="407"/>
      <c r="D649" s="407"/>
      <c r="E649" s="407"/>
      <c r="F649" s="407"/>
      <c r="G649" s="407"/>
      <c r="H649" s="407"/>
      <c r="I649" s="407"/>
      <c r="J649" s="407"/>
      <c r="K649" s="407"/>
      <c r="L649" s="407"/>
    </row>
    <row r="650" spans="3:12">
      <c r="C650" s="407"/>
      <c r="D650" s="407"/>
      <c r="E650" s="407"/>
      <c r="F650" s="407"/>
      <c r="G650" s="407"/>
      <c r="H650" s="407"/>
      <c r="I650" s="407"/>
      <c r="J650" s="407"/>
      <c r="K650" s="407"/>
      <c r="L650" s="407"/>
    </row>
    <row r="651" spans="3:12">
      <c r="C651" s="407"/>
      <c r="D651" s="407"/>
      <c r="E651" s="407"/>
      <c r="F651" s="407"/>
      <c r="G651" s="407"/>
      <c r="H651" s="407"/>
      <c r="I651" s="407"/>
      <c r="J651" s="407"/>
      <c r="K651" s="407"/>
      <c r="L651" s="407"/>
    </row>
    <row r="652" spans="3:12">
      <c r="C652" s="407"/>
      <c r="D652" s="407"/>
      <c r="E652" s="407"/>
      <c r="F652" s="407"/>
      <c r="G652" s="407"/>
      <c r="H652" s="407"/>
      <c r="I652" s="407"/>
      <c r="J652" s="407"/>
      <c r="K652" s="407"/>
      <c r="L652" s="407"/>
    </row>
    <row r="653" spans="3:12">
      <c r="C653" s="407"/>
      <c r="D653" s="407"/>
      <c r="E653" s="407"/>
      <c r="F653" s="407"/>
      <c r="G653" s="407"/>
      <c r="H653" s="407"/>
      <c r="I653" s="407"/>
      <c r="J653" s="407"/>
      <c r="K653" s="407"/>
      <c r="L653" s="407"/>
    </row>
    <row r="654" spans="3:12">
      <c r="C654" s="407"/>
      <c r="D654" s="407"/>
      <c r="E654" s="407"/>
      <c r="F654" s="407"/>
      <c r="G654" s="407"/>
      <c r="H654" s="407"/>
      <c r="I654" s="407"/>
      <c r="J654" s="407"/>
      <c r="K654" s="407"/>
      <c r="L654" s="407"/>
    </row>
    <row r="655" spans="3:12">
      <c r="C655" s="407"/>
      <c r="D655" s="407"/>
      <c r="E655" s="407"/>
      <c r="F655" s="407"/>
      <c r="G655" s="407"/>
      <c r="H655" s="407"/>
      <c r="I655" s="407"/>
      <c r="J655" s="407"/>
      <c r="K655" s="407"/>
      <c r="L655" s="407"/>
    </row>
    <row r="656" spans="3:12">
      <c r="C656" s="407"/>
      <c r="D656" s="407"/>
      <c r="E656" s="407"/>
      <c r="F656" s="407"/>
      <c r="G656" s="407"/>
      <c r="H656" s="407"/>
      <c r="I656" s="407"/>
      <c r="J656" s="407"/>
      <c r="K656" s="407"/>
      <c r="L656" s="407"/>
    </row>
    <row r="657" spans="3:12">
      <c r="C657" s="407"/>
      <c r="D657" s="407"/>
      <c r="E657" s="407"/>
      <c r="F657" s="407"/>
      <c r="G657" s="407"/>
      <c r="H657" s="407"/>
      <c r="I657" s="407"/>
      <c r="J657" s="407"/>
      <c r="K657" s="407"/>
      <c r="L657" s="407"/>
    </row>
    <row r="658" spans="3:12">
      <c r="C658" s="407"/>
      <c r="D658" s="407"/>
      <c r="E658" s="407"/>
      <c r="F658" s="407"/>
      <c r="G658" s="407"/>
      <c r="H658" s="407"/>
      <c r="I658" s="407"/>
      <c r="J658" s="407"/>
      <c r="K658" s="407"/>
      <c r="L658" s="407"/>
    </row>
    <row r="659" spans="3:12">
      <c r="C659" s="407"/>
      <c r="D659" s="407"/>
      <c r="E659" s="407"/>
      <c r="F659" s="407"/>
      <c r="G659" s="407"/>
      <c r="H659" s="407"/>
      <c r="I659" s="407"/>
      <c r="J659" s="407"/>
      <c r="K659" s="407"/>
      <c r="L659" s="407"/>
    </row>
    <row r="660" spans="3:12">
      <c r="C660" s="407"/>
      <c r="D660" s="407"/>
      <c r="E660" s="407"/>
      <c r="F660" s="407"/>
      <c r="G660" s="407"/>
      <c r="H660" s="407"/>
      <c r="I660" s="407"/>
      <c r="J660" s="407"/>
      <c r="K660" s="407"/>
      <c r="L660" s="407"/>
    </row>
    <row r="661" spans="3:12">
      <c r="C661" s="407"/>
      <c r="D661" s="407"/>
      <c r="E661" s="407"/>
      <c r="F661" s="407"/>
      <c r="G661" s="407"/>
      <c r="H661" s="407"/>
      <c r="I661" s="407"/>
      <c r="J661" s="407"/>
      <c r="K661" s="407"/>
      <c r="L661" s="407"/>
    </row>
    <row r="662" spans="3:12">
      <c r="C662" s="407"/>
      <c r="D662" s="407"/>
      <c r="E662" s="407"/>
      <c r="F662" s="407"/>
      <c r="G662" s="407"/>
      <c r="H662" s="407"/>
      <c r="I662" s="407"/>
      <c r="J662" s="407"/>
      <c r="K662" s="407"/>
      <c r="L662" s="407"/>
    </row>
    <row r="663" spans="3:12">
      <c r="C663" s="407"/>
      <c r="D663" s="407"/>
      <c r="E663" s="407"/>
      <c r="F663" s="407"/>
      <c r="G663" s="407"/>
      <c r="H663" s="407"/>
      <c r="I663" s="407"/>
      <c r="J663" s="407"/>
      <c r="K663" s="407"/>
      <c r="L663" s="407"/>
    </row>
    <row r="664" spans="3:12">
      <c r="C664" s="407"/>
      <c r="D664" s="407"/>
      <c r="E664" s="407"/>
      <c r="F664" s="407"/>
      <c r="G664" s="407"/>
      <c r="H664" s="407"/>
      <c r="I664" s="407"/>
      <c r="J664" s="407"/>
      <c r="K664" s="407"/>
      <c r="L664" s="407"/>
    </row>
    <row r="665" spans="3:12">
      <c r="C665" s="407"/>
      <c r="D665" s="407"/>
      <c r="E665" s="407"/>
      <c r="F665" s="407"/>
      <c r="G665" s="407"/>
      <c r="H665" s="407"/>
      <c r="I665" s="407"/>
      <c r="J665" s="407"/>
      <c r="K665" s="407"/>
      <c r="L665" s="407"/>
    </row>
    <row r="666" spans="3:12">
      <c r="C666" s="407"/>
      <c r="D666" s="407"/>
      <c r="E666" s="407"/>
      <c r="F666" s="407"/>
      <c r="G666" s="407"/>
      <c r="H666" s="407"/>
      <c r="I666" s="407"/>
      <c r="J666" s="407"/>
      <c r="K666" s="407"/>
      <c r="L666" s="407"/>
    </row>
    <row r="667" spans="3:12">
      <c r="C667" s="407"/>
      <c r="D667" s="407"/>
      <c r="E667" s="407"/>
      <c r="F667" s="407"/>
      <c r="G667" s="407"/>
      <c r="H667" s="407"/>
      <c r="I667" s="407"/>
      <c r="J667" s="407"/>
      <c r="K667" s="407"/>
      <c r="L667" s="407"/>
    </row>
    <row r="668" spans="3:12">
      <c r="C668" s="407"/>
      <c r="D668" s="407"/>
      <c r="E668" s="407"/>
      <c r="F668" s="407"/>
      <c r="G668" s="407"/>
      <c r="H668" s="407"/>
      <c r="I668" s="407"/>
      <c r="J668" s="407"/>
      <c r="K668" s="407"/>
      <c r="L668" s="407"/>
    </row>
    <row r="669" spans="3:12">
      <c r="C669" s="407"/>
      <c r="D669" s="407"/>
      <c r="E669" s="407"/>
      <c r="F669" s="407"/>
      <c r="G669" s="407"/>
      <c r="H669" s="407"/>
      <c r="I669" s="407"/>
      <c r="J669" s="407"/>
      <c r="K669" s="407"/>
      <c r="L669" s="407"/>
    </row>
    <row r="670" spans="3:12">
      <c r="C670" s="407"/>
      <c r="D670" s="407"/>
      <c r="E670" s="407"/>
      <c r="F670" s="407"/>
      <c r="G670" s="407"/>
      <c r="H670" s="407"/>
      <c r="I670" s="407"/>
      <c r="J670" s="407"/>
      <c r="K670" s="407"/>
      <c r="L670" s="407"/>
    </row>
    <row r="671" spans="3:12">
      <c r="C671" s="407"/>
      <c r="D671" s="407"/>
      <c r="E671" s="407"/>
      <c r="F671" s="407"/>
      <c r="G671" s="407"/>
      <c r="H671" s="407"/>
      <c r="I671" s="407"/>
      <c r="J671" s="407"/>
      <c r="K671" s="407"/>
      <c r="L671" s="407"/>
    </row>
    <row r="672" spans="3:12">
      <c r="C672" s="407"/>
      <c r="D672" s="407"/>
      <c r="E672" s="407"/>
      <c r="F672" s="407"/>
      <c r="G672" s="407"/>
      <c r="H672" s="407"/>
      <c r="I672" s="407"/>
      <c r="J672" s="407"/>
      <c r="K672" s="407"/>
      <c r="L672" s="407"/>
    </row>
  </sheetData>
  <mergeCells count="9">
    <mergeCell ref="A31:L31"/>
    <mergeCell ref="A32:L32"/>
    <mergeCell ref="A1:F1"/>
    <mergeCell ref="A2:F2"/>
    <mergeCell ref="A3:B6"/>
    <mergeCell ref="C3:L3"/>
    <mergeCell ref="C4:C6"/>
    <mergeCell ref="D4:G5"/>
    <mergeCell ref="H4:L5"/>
  </mergeCells>
  <hyperlinks>
    <hyperlink ref="J1:J2" location="'Spis tablic     List of tables'!A70" display="Powrót do spisu treści"/>
    <hyperlink ref="J1" location="'Spis tablic     List of tables'!A65"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2"/>
  <sheetViews>
    <sheetView zoomScale="80" zoomScaleNormal="80" workbookViewId="0">
      <selection activeCell="N9" sqref="N9"/>
    </sheetView>
  </sheetViews>
  <sheetFormatPr defaultRowHeight="14.25"/>
  <cols>
    <col min="1" max="1" width="6.625" style="291" customWidth="1"/>
    <col min="2" max="2" width="9.625" style="291" customWidth="1"/>
    <col min="3" max="12" width="11.75" style="402" customWidth="1"/>
    <col min="13" max="16384" width="9" style="291"/>
  </cols>
  <sheetData>
    <row r="1" spans="1:12" s="403" customFormat="1" ht="12" customHeight="1">
      <c r="A1" s="2150" t="s">
        <v>559</v>
      </c>
      <c r="B1" s="2151"/>
      <c r="C1" s="2151"/>
      <c r="D1" s="2151"/>
      <c r="E1" s="2151"/>
      <c r="F1" s="2151"/>
      <c r="G1" s="413"/>
      <c r="H1" s="413"/>
      <c r="I1" s="413"/>
      <c r="J1" s="412" t="s">
        <v>401</v>
      </c>
      <c r="K1" s="409"/>
    </row>
    <row r="2" spans="1:12" s="1448" customFormat="1" ht="12" customHeight="1">
      <c r="A2" s="2152" t="s">
        <v>1634</v>
      </c>
      <c r="B2" s="2153"/>
      <c r="C2" s="2153"/>
      <c r="D2" s="2153"/>
      <c r="E2" s="2153"/>
      <c r="F2" s="2153"/>
      <c r="G2" s="1524"/>
      <c r="H2" s="1524"/>
      <c r="I2" s="1524"/>
      <c r="J2" s="1523" t="s">
        <v>298</v>
      </c>
      <c r="K2" s="1449"/>
    </row>
    <row r="3" spans="1:12" ht="18" customHeight="1">
      <c r="A3" s="2160" t="s">
        <v>1625</v>
      </c>
      <c r="B3" s="2141"/>
      <c r="C3" s="2141" t="s">
        <v>1648</v>
      </c>
      <c r="D3" s="2142"/>
      <c r="E3" s="2142"/>
      <c r="F3" s="2142"/>
      <c r="G3" s="2142"/>
      <c r="H3" s="2142"/>
      <c r="I3" s="2142"/>
      <c r="J3" s="2142"/>
      <c r="K3" s="2142"/>
      <c r="L3" s="2143"/>
    </row>
    <row r="4" spans="1:12">
      <c r="A4" s="2160"/>
      <c r="B4" s="2141"/>
      <c r="C4" s="2154" t="s">
        <v>1626</v>
      </c>
      <c r="D4" s="2141" t="s">
        <v>1970</v>
      </c>
      <c r="E4" s="2156"/>
      <c r="F4" s="2156"/>
      <c r="G4" s="2156"/>
      <c r="H4" s="2141" t="s">
        <v>1646</v>
      </c>
      <c r="I4" s="2156"/>
      <c r="J4" s="2156"/>
      <c r="K4" s="2156"/>
      <c r="L4" s="2157"/>
    </row>
    <row r="5" spans="1:12" ht="15" customHeight="1">
      <c r="A5" s="2161"/>
      <c r="B5" s="2141"/>
      <c r="C5" s="2164"/>
      <c r="D5" s="2156"/>
      <c r="E5" s="2156"/>
      <c r="F5" s="2156"/>
      <c r="G5" s="2156"/>
      <c r="H5" s="2156"/>
      <c r="I5" s="2156"/>
      <c r="J5" s="2156"/>
      <c r="K5" s="2156"/>
      <c r="L5" s="2157"/>
    </row>
    <row r="6" spans="1:12" ht="70.150000000000006" customHeight="1">
      <c r="A6" s="2161"/>
      <c r="B6" s="2141"/>
      <c r="C6" s="2164"/>
      <c r="D6" s="742" t="s">
        <v>1627</v>
      </c>
      <c r="E6" s="742" t="s">
        <v>1643</v>
      </c>
      <c r="F6" s="742" t="s">
        <v>1642</v>
      </c>
      <c r="G6" s="742" t="s">
        <v>1630</v>
      </c>
      <c r="H6" s="742" t="s">
        <v>1627</v>
      </c>
      <c r="I6" s="742" t="s">
        <v>1643</v>
      </c>
      <c r="J6" s="742" t="s">
        <v>1642</v>
      </c>
      <c r="K6" s="742" t="s">
        <v>1630</v>
      </c>
      <c r="L6" s="406" t="s">
        <v>1632</v>
      </c>
    </row>
    <row r="7" spans="1:12" s="488" customFormat="1" ht="16.149999999999999" customHeight="1">
      <c r="A7" s="411">
        <v>2016</v>
      </c>
      <c r="B7" s="952" t="s">
        <v>73</v>
      </c>
      <c r="C7" s="496">
        <v>11.1</v>
      </c>
      <c r="D7" s="496">
        <v>4.2</v>
      </c>
      <c r="E7" s="496">
        <v>-3</v>
      </c>
      <c r="F7" s="496">
        <v>-4.2</v>
      </c>
      <c r="G7" s="494">
        <v>-10.9</v>
      </c>
      <c r="H7" s="496">
        <v>17.899999999999999</v>
      </c>
      <c r="I7" s="496">
        <v>23.4</v>
      </c>
      <c r="J7" s="496">
        <v>23.4</v>
      </c>
      <c r="K7" s="496">
        <v>20.6</v>
      </c>
      <c r="L7" s="453">
        <v>3.5</v>
      </c>
    </row>
    <row r="8" spans="1:12" s="488" customFormat="1" ht="16.149999999999999" customHeight="1">
      <c r="A8" s="411"/>
      <c r="B8" s="952" t="s">
        <v>74</v>
      </c>
      <c r="C8" s="496">
        <v>14.4</v>
      </c>
      <c r="D8" s="496">
        <v>8.5</v>
      </c>
      <c r="E8" s="496">
        <v>3.9</v>
      </c>
      <c r="F8" s="496">
        <v>2.7</v>
      </c>
      <c r="G8" s="494">
        <v>11.2</v>
      </c>
      <c r="H8" s="496">
        <v>20.2</v>
      </c>
      <c r="I8" s="496">
        <v>20.2</v>
      </c>
      <c r="J8" s="496">
        <v>20.2</v>
      </c>
      <c r="K8" s="496">
        <v>16.3</v>
      </c>
      <c r="L8" s="453">
        <v>3.9</v>
      </c>
    </row>
    <row r="9" spans="1:12" s="488" customFormat="1" ht="16.149999999999999" customHeight="1">
      <c r="A9" s="411"/>
      <c r="B9" s="952" t="s">
        <v>75</v>
      </c>
      <c r="C9" s="168">
        <v>23.6</v>
      </c>
      <c r="D9" s="168">
        <v>26.3</v>
      </c>
      <c r="E9" s="168">
        <v>3.7</v>
      </c>
      <c r="F9" s="168">
        <v>13.7</v>
      </c>
      <c r="G9" s="168">
        <v>21.8</v>
      </c>
      <c r="H9" s="168">
        <v>20.9</v>
      </c>
      <c r="I9" s="168">
        <v>20.9</v>
      </c>
      <c r="J9" s="168">
        <v>12.1</v>
      </c>
      <c r="K9" s="168">
        <v>19.8</v>
      </c>
      <c r="L9" s="602">
        <v>3.5</v>
      </c>
    </row>
    <row r="10" spans="1:12" s="488" customFormat="1" ht="16.149999999999999" customHeight="1">
      <c r="A10" s="411"/>
      <c r="B10" s="952" t="s">
        <v>76</v>
      </c>
      <c r="C10" s="494">
        <v>25.3</v>
      </c>
      <c r="D10" s="494">
        <v>25.5</v>
      </c>
      <c r="E10" s="496">
        <v>11.7</v>
      </c>
      <c r="F10" s="496">
        <v>6.3</v>
      </c>
      <c r="G10" s="496">
        <v>7.8</v>
      </c>
      <c r="H10" s="494">
        <v>25.1</v>
      </c>
      <c r="I10" s="494">
        <v>33.1</v>
      </c>
      <c r="J10" s="494">
        <v>33.1</v>
      </c>
      <c r="K10" s="494">
        <v>30.5</v>
      </c>
      <c r="L10" s="410">
        <v>9.3000000000000007</v>
      </c>
    </row>
    <row r="11" spans="1:12" s="488" customFormat="1" ht="16.149999999999999" customHeight="1">
      <c r="A11" s="411"/>
      <c r="B11" s="952" t="s">
        <v>77</v>
      </c>
      <c r="C11" s="494">
        <v>11</v>
      </c>
      <c r="D11" s="494">
        <v>14.8</v>
      </c>
      <c r="E11" s="496">
        <v>6.9</v>
      </c>
      <c r="F11" s="496">
        <v>8.5</v>
      </c>
      <c r="G11" s="496">
        <v>9.5</v>
      </c>
      <c r="H11" s="494">
        <v>7.2</v>
      </c>
      <c r="I11" s="494">
        <v>15.2</v>
      </c>
      <c r="J11" s="494">
        <v>13.6</v>
      </c>
      <c r="K11" s="494">
        <v>14</v>
      </c>
      <c r="L11" s="410">
        <v>0</v>
      </c>
    </row>
    <row r="12" spans="1:12" s="488" customFormat="1" ht="16.149999999999999" customHeight="1">
      <c r="A12" s="411"/>
      <c r="B12" s="952" t="s">
        <v>78</v>
      </c>
      <c r="C12" s="494">
        <v>6.6</v>
      </c>
      <c r="D12" s="494">
        <v>18.8</v>
      </c>
      <c r="E12" s="496">
        <v>-2.5</v>
      </c>
      <c r="F12" s="496">
        <v>-0.3</v>
      </c>
      <c r="G12" s="496">
        <v>6.5</v>
      </c>
      <c r="H12" s="494">
        <v>-5.7</v>
      </c>
      <c r="I12" s="494">
        <v>5.7</v>
      </c>
      <c r="J12" s="494">
        <v>3</v>
      </c>
      <c r="K12" s="494">
        <v>4.4000000000000004</v>
      </c>
      <c r="L12" s="410">
        <v>-3.6</v>
      </c>
    </row>
    <row r="13" spans="1:12" s="488" customFormat="1" ht="16.149999999999999" customHeight="1">
      <c r="A13" s="411"/>
      <c r="B13" s="952" t="s">
        <v>79</v>
      </c>
      <c r="C13" s="494">
        <v>12.4</v>
      </c>
      <c r="D13" s="494">
        <v>21.4</v>
      </c>
      <c r="E13" s="496">
        <v>-7.5</v>
      </c>
      <c r="F13" s="496">
        <v>-14.2</v>
      </c>
      <c r="G13" s="496">
        <v>-11.3</v>
      </c>
      <c r="H13" s="494">
        <v>3.3</v>
      </c>
      <c r="I13" s="494">
        <v>0.3</v>
      </c>
      <c r="J13" s="494">
        <v>2.8</v>
      </c>
      <c r="K13" s="494">
        <v>8.6999999999999993</v>
      </c>
      <c r="L13" s="410">
        <v>-7</v>
      </c>
    </row>
    <row r="14" spans="1:12" s="488" customFormat="1" ht="16.149999999999999" customHeight="1">
      <c r="A14" s="411"/>
      <c r="B14" s="952" t="s">
        <v>80</v>
      </c>
      <c r="C14" s="494">
        <v>10.4</v>
      </c>
      <c r="D14" s="494">
        <v>28.8</v>
      </c>
      <c r="E14" s="496">
        <v>-6.6</v>
      </c>
      <c r="F14" s="496">
        <v>-5.5</v>
      </c>
      <c r="G14" s="496">
        <v>9.3000000000000007</v>
      </c>
      <c r="H14" s="494">
        <v>-8.1</v>
      </c>
      <c r="I14" s="494">
        <v>-15.1</v>
      </c>
      <c r="J14" s="494">
        <v>-14</v>
      </c>
      <c r="K14" s="494">
        <v>-8.1</v>
      </c>
      <c r="L14" s="410">
        <v>-10.5</v>
      </c>
    </row>
    <row r="15" spans="1:12" s="488" customFormat="1" ht="16.149999999999999" customHeight="1">
      <c r="A15" s="411"/>
      <c r="B15" s="952" t="s">
        <v>81</v>
      </c>
      <c r="C15" s="494">
        <v>2.5</v>
      </c>
      <c r="D15" s="494">
        <v>16</v>
      </c>
      <c r="E15" s="496">
        <v>-23.4</v>
      </c>
      <c r="F15" s="496">
        <v>-23.4</v>
      </c>
      <c r="G15" s="496">
        <v>-21.6</v>
      </c>
      <c r="H15" s="494">
        <v>-11</v>
      </c>
      <c r="I15" s="494">
        <v>-14.2</v>
      </c>
      <c r="J15" s="494">
        <v>-14.2</v>
      </c>
      <c r="K15" s="494">
        <v>-17.8</v>
      </c>
      <c r="L15" s="410">
        <v>-2.2999999999999998</v>
      </c>
    </row>
    <row r="16" spans="1:12" s="488" customFormat="1" ht="16.149999999999999" customHeight="1">
      <c r="A16" s="411">
        <v>2017</v>
      </c>
      <c r="B16" s="952" t="s">
        <v>73</v>
      </c>
      <c r="C16" s="494">
        <v>25.3</v>
      </c>
      <c r="D16" s="494">
        <v>1.4</v>
      </c>
      <c r="E16" s="496">
        <v>17.5</v>
      </c>
      <c r="F16" s="496">
        <v>17.5</v>
      </c>
      <c r="G16" s="496">
        <v>6</v>
      </c>
      <c r="H16" s="494">
        <v>49.1</v>
      </c>
      <c r="I16" s="494">
        <v>51</v>
      </c>
      <c r="J16" s="494">
        <v>53.3</v>
      </c>
      <c r="K16" s="494">
        <v>47.7</v>
      </c>
      <c r="L16" s="410">
        <v>2.9</v>
      </c>
    </row>
    <row r="17" spans="1:12" s="488" customFormat="1" ht="16.149999999999999" customHeight="1">
      <c r="A17" s="411"/>
      <c r="B17" s="952" t="s">
        <v>74</v>
      </c>
      <c r="C17" s="494">
        <v>30.3</v>
      </c>
      <c r="D17" s="494">
        <v>29.8</v>
      </c>
      <c r="E17" s="496">
        <v>17.600000000000001</v>
      </c>
      <c r="F17" s="496">
        <v>27.8</v>
      </c>
      <c r="G17" s="496">
        <v>25</v>
      </c>
      <c r="H17" s="494">
        <v>30.7</v>
      </c>
      <c r="I17" s="494">
        <v>30.7</v>
      </c>
      <c r="J17" s="494">
        <v>31.4</v>
      </c>
      <c r="K17" s="494">
        <v>29.4</v>
      </c>
      <c r="L17" s="410">
        <v>1.3</v>
      </c>
    </row>
    <row r="18" spans="1:12" s="488" customFormat="1" ht="16.149999999999999" customHeight="1">
      <c r="A18" s="411"/>
      <c r="B18" s="952" t="s">
        <v>75</v>
      </c>
      <c r="C18" s="494">
        <v>18.100000000000001</v>
      </c>
      <c r="D18" s="494">
        <v>29.5</v>
      </c>
      <c r="E18" s="496">
        <v>14.1</v>
      </c>
      <c r="F18" s="496">
        <v>14.1</v>
      </c>
      <c r="G18" s="496">
        <v>22.9</v>
      </c>
      <c r="H18" s="494">
        <v>6.7</v>
      </c>
      <c r="I18" s="494">
        <v>24.3</v>
      </c>
      <c r="J18" s="494">
        <v>24.9</v>
      </c>
      <c r="K18" s="494">
        <v>24.3</v>
      </c>
      <c r="L18" s="410">
        <v>5.9</v>
      </c>
    </row>
    <row r="19" spans="1:12" s="488" customFormat="1" ht="16.149999999999999" customHeight="1">
      <c r="A19" s="411"/>
      <c r="B19" s="952" t="s">
        <v>76</v>
      </c>
      <c r="C19" s="494">
        <v>16.5</v>
      </c>
      <c r="D19" s="494">
        <v>15.1</v>
      </c>
      <c r="E19" s="496">
        <v>9.4</v>
      </c>
      <c r="F19" s="496">
        <v>7.9</v>
      </c>
      <c r="G19" s="496">
        <v>16.5</v>
      </c>
      <c r="H19" s="494">
        <v>17.8</v>
      </c>
      <c r="I19" s="494">
        <v>16.5</v>
      </c>
      <c r="J19" s="494">
        <v>17.100000000000001</v>
      </c>
      <c r="K19" s="494">
        <v>17.100000000000001</v>
      </c>
      <c r="L19" s="410">
        <v>-6.7</v>
      </c>
    </row>
    <row r="20" spans="1:12" s="488" customFormat="1" ht="16.149999999999999" customHeight="1">
      <c r="A20" s="411"/>
      <c r="B20" s="952" t="s">
        <v>77</v>
      </c>
      <c r="C20" s="494">
        <v>17.7</v>
      </c>
      <c r="D20" s="494">
        <v>20.8</v>
      </c>
      <c r="E20" s="496">
        <v>24.1</v>
      </c>
      <c r="F20" s="496">
        <v>23.5</v>
      </c>
      <c r="G20" s="496">
        <v>9.5</v>
      </c>
      <c r="H20" s="494">
        <v>14.5</v>
      </c>
      <c r="I20" s="494">
        <v>18.899999999999999</v>
      </c>
      <c r="J20" s="494">
        <v>18.899999999999999</v>
      </c>
      <c r="K20" s="494">
        <v>11.5</v>
      </c>
      <c r="L20" s="410">
        <v>7.9</v>
      </c>
    </row>
    <row r="21" spans="1:12" s="488" customFormat="1" ht="16.149999999999999" customHeight="1">
      <c r="A21" s="411"/>
      <c r="B21" s="952" t="s">
        <v>78</v>
      </c>
      <c r="C21" s="494">
        <v>10.9</v>
      </c>
      <c r="D21" s="494">
        <v>26.5</v>
      </c>
      <c r="E21" s="496">
        <v>9.8000000000000007</v>
      </c>
      <c r="F21" s="496">
        <v>8.3000000000000007</v>
      </c>
      <c r="G21" s="496">
        <v>12.1</v>
      </c>
      <c r="H21" s="494">
        <v>-4.8</v>
      </c>
      <c r="I21" s="494">
        <v>-2.7</v>
      </c>
      <c r="J21" s="494">
        <v>-2.7</v>
      </c>
      <c r="K21" s="494">
        <v>-5.6</v>
      </c>
      <c r="L21" s="410">
        <v>8.3000000000000007</v>
      </c>
    </row>
    <row r="22" spans="1:12" s="488" customFormat="1" ht="16.149999999999999" customHeight="1">
      <c r="A22" s="411"/>
      <c r="B22" s="952" t="s">
        <v>79</v>
      </c>
      <c r="C22" s="494">
        <v>-4.2</v>
      </c>
      <c r="D22" s="494">
        <v>22.5</v>
      </c>
      <c r="E22" s="496">
        <v>-5.0999999999999996</v>
      </c>
      <c r="F22" s="496">
        <v>-3.8</v>
      </c>
      <c r="G22" s="496">
        <v>-3.6</v>
      </c>
      <c r="H22" s="494">
        <v>-30.9</v>
      </c>
      <c r="I22" s="494">
        <v>-18.899999999999999</v>
      </c>
      <c r="J22" s="494">
        <v>-19.600000000000001</v>
      </c>
      <c r="K22" s="494">
        <v>-11.5</v>
      </c>
      <c r="L22" s="410">
        <v>-6</v>
      </c>
    </row>
    <row r="23" spans="1:12" s="488" customFormat="1" ht="16.149999999999999" customHeight="1">
      <c r="A23" s="411"/>
      <c r="B23" s="952" t="s">
        <v>80</v>
      </c>
      <c r="C23" s="494">
        <v>-0.6</v>
      </c>
      <c r="D23" s="494">
        <v>19.7</v>
      </c>
      <c r="E23" s="496">
        <v>-12.3</v>
      </c>
      <c r="F23" s="496">
        <v>-12.3</v>
      </c>
      <c r="G23" s="496">
        <v>-9.9</v>
      </c>
      <c r="H23" s="494">
        <v>-20.8</v>
      </c>
      <c r="I23" s="494">
        <v>-28.4</v>
      </c>
      <c r="J23" s="494">
        <v>-28.4</v>
      </c>
      <c r="K23" s="494">
        <v>-28.4</v>
      </c>
      <c r="L23" s="410">
        <v>-5.2</v>
      </c>
    </row>
    <row r="24" spans="1:12" s="488" customFormat="1" ht="16.149999999999999" customHeight="1">
      <c r="A24" s="411"/>
      <c r="B24" s="952" t="s">
        <v>81</v>
      </c>
      <c r="C24" s="494">
        <v>-5.2</v>
      </c>
      <c r="D24" s="494">
        <v>28.7</v>
      </c>
      <c r="E24" s="496">
        <v>-23.5</v>
      </c>
      <c r="F24" s="496">
        <v>-22.8</v>
      </c>
      <c r="G24" s="496">
        <v>-12.5</v>
      </c>
      <c r="H24" s="494">
        <v>-39.1</v>
      </c>
      <c r="I24" s="494">
        <v>-29.5</v>
      </c>
      <c r="J24" s="494">
        <v>-38.9</v>
      </c>
      <c r="K24" s="494">
        <v>-42</v>
      </c>
      <c r="L24" s="410">
        <v>-0.2</v>
      </c>
    </row>
    <row r="25" spans="1:12" s="488" customFormat="1" ht="16.149999999999999" customHeight="1">
      <c r="A25" s="411">
        <v>2018</v>
      </c>
      <c r="B25" s="952" t="s">
        <v>82</v>
      </c>
      <c r="C25" s="494">
        <v>20.2</v>
      </c>
      <c r="D25" s="494">
        <v>35.299999999999997</v>
      </c>
      <c r="E25" s="496">
        <v>34.799999999999997</v>
      </c>
      <c r="F25" s="496">
        <v>37.299999999999997</v>
      </c>
      <c r="G25" s="496">
        <v>33.1</v>
      </c>
      <c r="H25" s="494">
        <v>5.0999999999999996</v>
      </c>
      <c r="I25" s="494">
        <v>11.6</v>
      </c>
      <c r="J25" s="494">
        <v>13.2</v>
      </c>
      <c r="K25" s="494">
        <v>8</v>
      </c>
      <c r="L25" s="410">
        <v>-0.1</v>
      </c>
    </row>
    <row r="26" spans="1:12" s="488" customFormat="1" ht="16.149999999999999" customHeight="1">
      <c r="A26" s="411"/>
      <c r="B26" s="952" t="s">
        <v>83</v>
      </c>
      <c r="C26" s="494">
        <v>29.4</v>
      </c>
      <c r="D26" s="494">
        <v>42.1</v>
      </c>
      <c r="E26" s="496">
        <v>22.5</v>
      </c>
      <c r="F26" s="496">
        <v>5.9</v>
      </c>
      <c r="G26" s="496">
        <v>20.5</v>
      </c>
      <c r="H26" s="494">
        <v>16.600000000000001</v>
      </c>
      <c r="I26" s="494">
        <v>18.8</v>
      </c>
      <c r="J26" s="494">
        <v>26.9</v>
      </c>
      <c r="K26" s="494">
        <v>11.7</v>
      </c>
      <c r="L26" s="410">
        <v>5.5</v>
      </c>
    </row>
    <row r="27" spans="1:12" s="488" customFormat="1" ht="16.149999999999999" customHeight="1">
      <c r="A27" s="411"/>
      <c r="B27" s="952" t="s">
        <v>39</v>
      </c>
      <c r="C27" s="494">
        <v>20.2</v>
      </c>
      <c r="D27" s="494">
        <v>16.3</v>
      </c>
      <c r="E27" s="496">
        <v>22.5</v>
      </c>
      <c r="F27" s="496">
        <v>20.100000000000001</v>
      </c>
      <c r="G27" s="496">
        <v>11.3</v>
      </c>
      <c r="H27" s="494">
        <v>24.1</v>
      </c>
      <c r="I27" s="494">
        <v>32.200000000000003</v>
      </c>
      <c r="J27" s="494">
        <v>34.200000000000003</v>
      </c>
      <c r="K27" s="494">
        <v>6.6</v>
      </c>
      <c r="L27" s="410">
        <v>2.6</v>
      </c>
    </row>
    <row r="28" spans="1:12" s="488" customFormat="1" ht="16.149999999999999" customHeight="1">
      <c r="A28" s="411"/>
      <c r="B28" s="952" t="s">
        <v>73</v>
      </c>
      <c r="C28" s="494">
        <v>9.5</v>
      </c>
      <c r="D28" s="494">
        <v>22.9</v>
      </c>
      <c r="E28" s="496">
        <v>27.5</v>
      </c>
      <c r="F28" s="496">
        <v>26.2</v>
      </c>
      <c r="G28" s="496">
        <v>13.5</v>
      </c>
      <c r="H28" s="494">
        <v>-3.9</v>
      </c>
      <c r="I28" s="494">
        <v>8.6</v>
      </c>
      <c r="J28" s="494">
        <v>6.2</v>
      </c>
      <c r="K28" s="494">
        <v>-9.6</v>
      </c>
      <c r="L28" s="410">
        <v>1.1000000000000001</v>
      </c>
    </row>
    <row r="29" spans="1:12" s="488" customFormat="1" ht="16.149999999999999" customHeight="1">
      <c r="A29" s="411"/>
      <c r="B29" s="952" t="s">
        <v>74</v>
      </c>
      <c r="C29" s="494">
        <v>9.1999999999999993</v>
      </c>
      <c r="D29" s="494">
        <v>17</v>
      </c>
      <c r="E29" s="496">
        <v>26.2</v>
      </c>
      <c r="F29" s="496">
        <v>25.1</v>
      </c>
      <c r="G29" s="496">
        <v>17.600000000000001</v>
      </c>
      <c r="H29" s="494">
        <v>1.4</v>
      </c>
      <c r="I29" s="494">
        <v>9.1</v>
      </c>
      <c r="J29" s="494">
        <v>6.6</v>
      </c>
      <c r="K29" s="494">
        <v>-7.8</v>
      </c>
      <c r="L29" s="410">
        <v>8.3000000000000007</v>
      </c>
    </row>
    <row r="30" spans="1:12" s="488" customFormat="1" ht="16.149999999999999" customHeight="1">
      <c r="A30" s="411"/>
      <c r="B30" s="952" t="s">
        <v>75</v>
      </c>
      <c r="C30" s="494">
        <v>7.1</v>
      </c>
      <c r="D30" s="494">
        <v>9.8000000000000007</v>
      </c>
      <c r="E30" s="496">
        <v>21.6</v>
      </c>
      <c r="F30" s="496">
        <v>23</v>
      </c>
      <c r="G30" s="496">
        <v>1.4</v>
      </c>
      <c r="H30" s="494">
        <v>4.3</v>
      </c>
      <c r="I30" s="494">
        <v>11.9</v>
      </c>
      <c r="J30" s="494">
        <v>8.8000000000000007</v>
      </c>
      <c r="K30" s="494">
        <v>5.7</v>
      </c>
      <c r="L30" s="410">
        <v>-16.100000000000001</v>
      </c>
    </row>
    <row r="31" spans="1:12" s="404" customFormat="1" ht="19.899999999999999" customHeight="1">
      <c r="A31" s="2128" t="s">
        <v>1649</v>
      </c>
      <c r="B31" s="2129"/>
      <c r="C31" s="2129"/>
      <c r="D31" s="2129"/>
      <c r="E31" s="2129"/>
      <c r="F31" s="2129"/>
      <c r="G31" s="2129"/>
      <c r="H31" s="2129"/>
      <c r="I31" s="2129"/>
      <c r="J31" s="2129"/>
      <c r="K31" s="2129"/>
      <c r="L31" s="2129"/>
    </row>
    <row r="32" spans="1:12" s="404" customFormat="1" ht="12">
      <c r="A32" s="2128"/>
      <c r="B32" s="2129"/>
      <c r="C32" s="2129"/>
      <c r="D32" s="2129"/>
      <c r="E32" s="2129"/>
      <c r="F32" s="2129"/>
      <c r="G32" s="2129"/>
      <c r="H32" s="2129"/>
      <c r="I32" s="2129"/>
      <c r="J32" s="2129"/>
      <c r="K32" s="2129"/>
      <c r="L32" s="2129"/>
    </row>
    <row r="33" spans="3:12">
      <c r="C33" s="404"/>
      <c r="D33" s="404"/>
      <c r="E33" s="404"/>
      <c r="F33" s="404"/>
      <c r="G33" s="404"/>
      <c r="H33" s="404"/>
      <c r="I33" s="404"/>
      <c r="J33" s="404"/>
      <c r="K33" s="404"/>
      <c r="L33" s="404"/>
    </row>
    <row r="34" spans="3:12">
      <c r="C34" s="404"/>
      <c r="D34" s="404"/>
      <c r="E34" s="404"/>
      <c r="F34" s="404"/>
      <c r="G34" s="404"/>
      <c r="H34" s="404"/>
      <c r="I34" s="404"/>
      <c r="J34" s="404"/>
      <c r="K34" s="404" t="s">
        <v>43</v>
      </c>
      <c r="L34" s="404"/>
    </row>
    <row r="35" spans="3:12">
      <c r="C35" s="407"/>
      <c r="D35" s="407"/>
      <c r="E35" s="407"/>
      <c r="F35" s="407"/>
      <c r="G35" s="407"/>
      <c r="H35" s="407"/>
      <c r="I35" s="407"/>
      <c r="J35" s="407"/>
      <c r="K35" s="407"/>
      <c r="L35" s="407"/>
    </row>
    <row r="36" spans="3:12">
      <c r="C36" s="407"/>
      <c r="D36" s="407"/>
      <c r="E36" s="407"/>
      <c r="F36" s="407"/>
      <c r="G36" s="407"/>
      <c r="H36" s="407"/>
      <c r="I36" s="407"/>
      <c r="J36" s="407"/>
      <c r="K36" s="407"/>
      <c r="L36" s="407"/>
    </row>
    <row r="37" spans="3:12">
      <c r="C37" s="407"/>
      <c r="D37" s="407"/>
      <c r="E37" s="407"/>
      <c r="F37" s="407"/>
      <c r="G37" s="407"/>
      <c r="H37" s="407"/>
      <c r="I37" s="407"/>
      <c r="J37" s="407"/>
      <c r="K37" s="407"/>
      <c r="L37" s="407"/>
    </row>
    <row r="38" spans="3:12">
      <c r="C38" s="407"/>
      <c r="D38" s="407"/>
      <c r="E38" s="407"/>
      <c r="F38" s="407"/>
      <c r="G38" s="407"/>
      <c r="H38" s="407"/>
      <c r="I38" s="407"/>
      <c r="J38" s="407"/>
      <c r="K38" s="407"/>
      <c r="L38" s="407"/>
    </row>
    <row r="39" spans="3:12">
      <c r="C39" s="407"/>
      <c r="D39" s="407"/>
      <c r="E39" s="407"/>
      <c r="F39" s="407"/>
      <c r="G39" s="407"/>
      <c r="H39" s="407"/>
      <c r="I39" s="407"/>
      <c r="J39" s="407"/>
      <c r="K39" s="407"/>
      <c r="L39" s="407"/>
    </row>
    <row r="40" spans="3:12">
      <c r="C40" s="407"/>
      <c r="D40" s="407"/>
      <c r="E40" s="407"/>
      <c r="F40" s="407"/>
      <c r="G40" s="407"/>
      <c r="H40" s="407"/>
      <c r="I40" s="407"/>
      <c r="J40" s="407"/>
      <c r="K40" s="407"/>
      <c r="L40" s="407"/>
    </row>
    <row r="41" spans="3:12">
      <c r="C41" s="407"/>
      <c r="D41" s="407"/>
      <c r="E41" s="407"/>
      <c r="F41" s="407"/>
      <c r="G41" s="407"/>
      <c r="H41" s="407"/>
      <c r="I41" s="407"/>
      <c r="J41" s="407"/>
      <c r="K41" s="407"/>
      <c r="L41" s="407"/>
    </row>
    <row r="42" spans="3:12">
      <c r="C42" s="407"/>
      <c r="D42" s="407"/>
      <c r="E42" s="407"/>
      <c r="F42" s="407"/>
      <c r="G42" s="407"/>
      <c r="H42" s="407"/>
      <c r="I42" s="407"/>
      <c r="J42" s="407"/>
      <c r="K42" s="407"/>
      <c r="L42" s="407"/>
    </row>
    <row r="43" spans="3:12">
      <c r="C43" s="407"/>
      <c r="D43" s="407"/>
      <c r="E43" s="407"/>
      <c r="F43" s="407"/>
      <c r="G43" s="407"/>
      <c r="H43" s="407"/>
      <c r="I43" s="407"/>
      <c r="J43" s="407"/>
      <c r="K43" s="407"/>
      <c r="L43" s="407"/>
    </row>
    <row r="44" spans="3:12">
      <c r="C44" s="407"/>
      <c r="D44" s="407"/>
      <c r="E44" s="407"/>
      <c r="F44" s="407"/>
      <c r="G44" s="407"/>
      <c r="H44" s="407"/>
      <c r="I44" s="407"/>
      <c r="J44" s="407"/>
      <c r="K44" s="407"/>
      <c r="L44" s="407"/>
    </row>
    <row r="45" spans="3:12">
      <c r="C45" s="407"/>
      <c r="D45" s="407"/>
      <c r="E45" s="407"/>
      <c r="F45" s="407"/>
      <c r="G45" s="407"/>
      <c r="H45" s="407"/>
      <c r="I45" s="407"/>
      <c r="J45" s="407"/>
      <c r="K45" s="407"/>
      <c r="L45" s="407"/>
    </row>
    <row r="46" spans="3:12">
      <c r="C46" s="407"/>
      <c r="D46" s="407"/>
      <c r="E46" s="407"/>
      <c r="F46" s="407"/>
      <c r="G46" s="407"/>
      <c r="H46" s="407"/>
      <c r="I46" s="407"/>
      <c r="J46" s="407"/>
      <c r="K46" s="407"/>
      <c r="L46" s="407"/>
    </row>
    <row r="47" spans="3:12">
      <c r="C47" s="407"/>
      <c r="D47" s="407"/>
      <c r="E47" s="407"/>
      <c r="F47" s="407"/>
      <c r="G47" s="407"/>
      <c r="H47" s="407"/>
      <c r="I47" s="407"/>
      <c r="J47" s="407"/>
      <c r="K47" s="407"/>
      <c r="L47" s="407"/>
    </row>
    <row r="48" spans="3:12">
      <c r="C48" s="407"/>
      <c r="D48" s="407"/>
      <c r="E48" s="407"/>
      <c r="F48" s="407"/>
      <c r="G48" s="407"/>
      <c r="H48" s="407"/>
      <c r="I48" s="407"/>
      <c r="J48" s="407"/>
      <c r="K48" s="407"/>
      <c r="L48" s="407"/>
    </row>
    <row r="49" spans="3:12">
      <c r="C49" s="407"/>
      <c r="D49" s="407"/>
      <c r="E49" s="407"/>
      <c r="F49" s="407"/>
      <c r="G49" s="407"/>
      <c r="H49" s="407"/>
      <c r="I49" s="407"/>
      <c r="J49" s="407"/>
      <c r="K49" s="407"/>
      <c r="L49" s="407"/>
    </row>
    <row r="50" spans="3:12">
      <c r="C50" s="407"/>
      <c r="D50" s="407"/>
      <c r="E50" s="407"/>
      <c r="F50" s="407"/>
      <c r="G50" s="407"/>
      <c r="H50" s="407"/>
      <c r="I50" s="407"/>
      <c r="J50" s="407"/>
      <c r="K50" s="407"/>
      <c r="L50" s="407"/>
    </row>
    <row r="51" spans="3:12">
      <c r="C51" s="407"/>
      <c r="D51" s="407"/>
      <c r="E51" s="407"/>
      <c r="F51" s="407"/>
      <c r="G51" s="407"/>
      <c r="H51" s="407"/>
      <c r="I51" s="407"/>
      <c r="J51" s="407"/>
      <c r="K51" s="407"/>
      <c r="L51" s="407"/>
    </row>
    <row r="52" spans="3:12">
      <c r="C52" s="407"/>
      <c r="D52" s="407"/>
      <c r="E52" s="407"/>
      <c r="F52" s="407"/>
      <c r="G52" s="407"/>
      <c r="H52" s="407"/>
      <c r="I52" s="407"/>
      <c r="J52" s="407"/>
      <c r="K52" s="407"/>
      <c r="L52" s="407"/>
    </row>
    <row r="53" spans="3:12">
      <c r="C53" s="407"/>
      <c r="D53" s="407"/>
      <c r="E53" s="407"/>
      <c r="F53" s="407"/>
      <c r="G53" s="407"/>
      <c r="H53" s="407"/>
      <c r="I53" s="407"/>
      <c r="J53" s="407"/>
      <c r="K53" s="407"/>
      <c r="L53" s="407"/>
    </row>
    <row r="54" spans="3:12">
      <c r="C54" s="407"/>
      <c r="D54" s="407"/>
      <c r="E54" s="407"/>
      <c r="F54" s="407"/>
      <c r="G54" s="407"/>
      <c r="H54" s="407"/>
      <c r="I54" s="407"/>
      <c r="J54" s="407"/>
      <c r="K54" s="407"/>
      <c r="L54" s="407"/>
    </row>
    <row r="55" spans="3:12">
      <c r="C55" s="407"/>
      <c r="D55" s="407"/>
      <c r="E55" s="407"/>
      <c r="F55" s="407"/>
      <c r="G55" s="407"/>
      <c r="H55" s="407"/>
      <c r="I55" s="407"/>
      <c r="J55" s="407"/>
      <c r="K55" s="407"/>
      <c r="L55" s="407"/>
    </row>
    <row r="56" spans="3:12">
      <c r="C56" s="407"/>
      <c r="D56" s="407"/>
      <c r="E56" s="407"/>
      <c r="F56" s="407"/>
      <c r="G56" s="407"/>
      <c r="H56" s="407"/>
      <c r="I56" s="407"/>
      <c r="J56" s="407"/>
      <c r="K56" s="407"/>
      <c r="L56" s="407"/>
    </row>
    <row r="57" spans="3:12">
      <c r="C57" s="407"/>
      <c r="D57" s="407"/>
      <c r="E57" s="407"/>
      <c r="F57" s="407"/>
      <c r="G57" s="407"/>
      <c r="H57" s="407"/>
      <c r="I57" s="407"/>
      <c r="J57" s="407"/>
      <c r="K57" s="407"/>
      <c r="L57" s="407"/>
    </row>
    <row r="58" spans="3:12">
      <c r="C58" s="407"/>
      <c r="D58" s="407"/>
      <c r="E58" s="407"/>
      <c r="F58" s="407"/>
      <c r="G58" s="407"/>
      <c r="H58" s="407"/>
      <c r="I58" s="407"/>
      <c r="J58" s="407"/>
      <c r="K58" s="407"/>
      <c r="L58" s="407"/>
    </row>
    <row r="59" spans="3:12">
      <c r="C59" s="407"/>
      <c r="D59" s="407"/>
      <c r="E59" s="407"/>
      <c r="F59" s="407"/>
      <c r="G59" s="407"/>
      <c r="H59" s="407"/>
      <c r="I59" s="407"/>
      <c r="J59" s="407"/>
      <c r="K59" s="407"/>
      <c r="L59" s="407"/>
    </row>
    <row r="60" spans="3:12">
      <c r="C60" s="407"/>
      <c r="D60" s="407"/>
      <c r="E60" s="407"/>
      <c r="F60" s="407"/>
      <c r="G60" s="407"/>
      <c r="H60" s="407"/>
      <c r="I60" s="407"/>
      <c r="J60" s="407"/>
      <c r="K60" s="407"/>
      <c r="L60" s="407"/>
    </row>
    <row r="61" spans="3:12">
      <c r="C61" s="407"/>
      <c r="D61" s="407"/>
      <c r="E61" s="407"/>
      <c r="F61" s="407"/>
      <c r="G61" s="407"/>
      <c r="H61" s="407"/>
      <c r="I61" s="407"/>
      <c r="J61" s="407"/>
      <c r="K61" s="407"/>
      <c r="L61" s="407"/>
    </row>
    <row r="62" spans="3:12">
      <c r="C62" s="407"/>
      <c r="D62" s="407"/>
      <c r="E62" s="407"/>
      <c r="F62" s="407"/>
      <c r="G62" s="407"/>
      <c r="H62" s="407"/>
      <c r="I62" s="407"/>
      <c r="J62" s="407"/>
      <c r="K62" s="407"/>
      <c r="L62" s="407"/>
    </row>
    <row r="63" spans="3:12">
      <c r="C63" s="407"/>
      <c r="D63" s="407"/>
      <c r="E63" s="407"/>
      <c r="F63" s="407"/>
      <c r="G63" s="407"/>
      <c r="H63" s="407"/>
      <c r="I63" s="407"/>
      <c r="J63" s="407"/>
      <c r="K63" s="407"/>
      <c r="L63" s="407"/>
    </row>
    <row r="64" spans="3:12">
      <c r="C64" s="407"/>
      <c r="D64" s="407"/>
      <c r="E64" s="407"/>
      <c r="F64" s="407"/>
      <c r="G64" s="407"/>
      <c r="H64" s="407"/>
      <c r="I64" s="407"/>
      <c r="J64" s="407"/>
      <c r="K64" s="407"/>
      <c r="L64" s="407"/>
    </row>
    <row r="65" spans="3:12">
      <c r="C65" s="407"/>
      <c r="D65" s="407"/>
      <c r="E65" s="407"/>
      <c r="F65" s="407"/>
      <c r="G65" s="407"/>
      <c r="H65" s="407"/>
      <c r="I65" s="407"/>
      <c r="J65" s="407"/>
      <c r="K65" s="407"/>
      <c r="L65" s="407"/>
    </row>
    <row r="66" spans="3:12">
      <c r="C66" s="407"/>
      <c r="D66" s="407"/>
      <c r="E66" s="407"/>
      <c r="F66" s="407"/>
      <c r="G66" s="407"/>
      <c r="H66" s="407"/>
      <c r="I66" s="407"/>
      <c r="J66" s="407"/>
      <c r="K66" s="407"/>
      <c r="L66" s="407"/>
    </row>
    <row r="67" spans="3:12">
      <c r="C67" s="407"/>
      <c r="D67" s="407"/>
      <c r="E67" s="407"/>
      <c r="F67" s="407"/>
      <c r="G67" s="407"/>
      <c r="H67" s="407"/>
      <c r="I67" s="407"/>
      <c r="J67" s="407"/>
      <c r="K67" s="407"/>
      <c r="L67" s="407"/>
    </row>
    <row r="68" spans="3:12">
      <c r="C68" s="407"/>
      <c r="D68" s="407"/>
      <c r="E68" s="407"/>
      <c r="F68" s="407"/>
      <c r="G68" s="407"/>
      <c r="H68" s="407"/>
      <c r="I68" s="407"/>
      <c r="J68" s="407"/>
      <c r="K68" s="407"/>
      <c r="L68" s="407"/>
    </row>
    <row r="69" spans="3:12">
      <c r="C69" s="407"/>
      <c r="D69" s="407"/>
      <c r="E69" s="407"/>
      <c r="F69" s="407"/>
      <c r="G69" s="407"/>
      <c r="H69" s="407"/>
      <c r="I69" s="407"/>
      <c r="J69" s="407"/>
      <c r="K69" s="407"/>
      <c r="L69" s="407"/>
    </row>
    <row r="70" spans="3:12">
      <c r="C70" s="407"/>
      <c r="D70" s="407"/>
      <c r="E70" s="407"/>
      <c r="F70" s="407"/>
      <c r="G70" s="407"/>
      <c r="H70" s="407"/>
      <c r="I70" s="407"/>
      <c r="J70" s="407"/>
      <c r="K70" s="407"/>
      <c r="L70" s="407"/>
    </row>
    <row r="71" spans="3:12">
      <c r="C71" s="407"/>
      <c r="D71" s="407"/>
      <c r="E71" s="407"/>
      <c r="F71" s="407"/>
      <c r="G71" s="407"/>
      <c r="H71" s="407"/>
      <c r="I71" s="407"/>
      <c r="J71" s="407"/>
      <c r="K71" s="407"/>
      <c r="L71" s="407"/>
    </row>
    <row r="72" spans="3:12">
      <c r="C72" s="407"/>
      <c r="D72" s="407"/>
      <c r="E72" s="407"/>
      <c r="F72" s="407"/>
      <c r="G72" s="407"/>
      <c r="H72" s="407"/>
      <c r="I72" s="407"/>
      <c r="J72" s="407"/>
      <c r="K72" s="407"/>
      <c r="L72" s="407"/>
    </row>
    <row r="73" spans="3:12">
      <c r="C73" s="407"/>
      <c r="D73" s="407"/>
      <c r="E73" s="407"/>
      <c r="F73" s="407"/>
      <c r="G73" s="407"/>
      <c r="H73" s="407"/>
      <c r="I73" s="407"/>
      <c r="J73" s="407"/>
      <c r="K73" s="407"/>
      <c r="L73" s="407"/>
    </row>
    <row r="74" spans="3:12">
      <c r="C74" s="407"/>
      <c r="D74" s="407"/>
      <c r="E74" s="407"/>
      <c r="F74" s="407"/>
      <c r="G74" s="407"/>
      <c r="H74" s="407"/>
      <c r="I74" s="407"/>
      <c r="J74" s="407"/>
      <c r="K74" s="407"/>
      <c r="L74" s="407"/>
    </row>
    <row r="75" spans="3:12">
      <c r="C75" s="407"/>
      <c r="D75" s="407"/>
      <c r="E75" s="407"/>
      <c r="F75" s="407"/>
      <c r="G75" s="407"/>
      <c r="H75" s="407"/>
      <c r="I75" s="407"/>
      <c r="J75" s="407"/>
      <c r="K75" s="407"/>
      <c r="L75" s="407"/>
    </row>
    <row r="76" spans="3:12">
      <c r="C76" s="407"/>
      <c r="D76" s="407"/>
      <c r="E76" s="407"/>
      <c r="F76" s="407"/>
      <c r="G76" s="407"/>
      <c r="H76" s="407"/>
      <c r="I76" s="407"/>
      <c r="J76" s="407"/>
      <c r="K76" s="407"/>
      <c r="L76" s="407"/>
    </row>
    <row r="77" spans="3:12">
      <c r="C77" s="407"/>
      <c r="D77" s="407"/>
      <c r="E77" s="407"/>
      <c r="F77" s="407"/>
      <c r="G77" s="407"/>
      <c r="H77" s="407"/>
      <c r="I77" s="407"/>
      <c r="J77" s="407"/>
      <c r="K77" s="407"/>
      <c r="L77" s="407"/>
    </row>
    <row r="78" spans="3:12">
      <c r="C78" s="407"/>
      <c r="D78" s="407"/>
      <c r="E78" s="407"/>
      <c r="F78" s="407"/>
      <c r="G78" s="407"/>
      <c r="H78" s="407"/>
      <c r="I78" s="407"/>
      <c r="J78" s="407"/>
      <c r="K78" s="407"/>
      <c r="L78" s="407"/>
    </row>
    <row r="79" spans="3:12">
      <c r="C79" s="407"/>
      <c r="D79" s="407"/>
      <c r="E79" s="407"/>
      <c r="F79" s="407"/>
      <c r="G79" s="407"/>
      <c r="H79" s="407"/>
      <c r="I79" s="407"/>
      <c r="J79" s="407"/>
      <c r="K79" s="407"/>
      <c r="L79" s="407"/>
    </row>
    <row r="80" spans="3:12">
      <c r="C80" s="407"/>
      <c r="D80" s="407"/>
      <c r="E80" s="407"/>
      <c r="F80" s="407"/>
      <c r="G80" s="407"/>
      <c r="H80" s="407"/>
      <c r="I80" s="407"/>
      <c r="J80" s="407"/>
      <c r="K80" s="407"/>
      <c r="L80" s="407"/>
    </row>
    <row r="81" spans="3:12">
      <c r="C81" s="407"/>
      <c r="D81" s="407"/>
      <c r="E81" s="407"/>
      <c r="F81" s="407"/>
      <c r="G81" s="407"/>
      <c r="H81" s="407"/>
      <c r="I81" s="407"/>
      <c r="J81" s="407"/>
      <c r="K81" s="407"/>
      <c r="L81" s="407"/>
    </row>
    <row r="82" spans="3:12">
      <c r="C82" s="407"/>
      <c r="D82" s="407"/>
      <c r="E82" s="407"/>
      <c r="F82" s="407"/>
      <c r="G82" s="407"/>
      <c r="H82" s="407"/>
      <c r="I82" s="407"/>
      <c r="J82" s="407"/>
      <c r="K82" s="407"/>
      <c r="L82" s="407"/>
    </row>
    <row r="83" spans="3:12">
      <c r="C83" s="407"/>
      <c r="D83" s="407"/>
      <c r="E83" s="407"/>
      <c r="F83" s="407"/>
      <c r="G83" s="407"/>
      <c r="H83" s="407"/>
      <c r="I83" s="407"/>
      <c r="J83" s="407"/>
      <c r="K83" s="407"/>
      <c r="L83" s="407"/>
    </row>
    <row r="84" spans="3:12">
      <c r="C84" s="407"/>
      <c r="D84" s="407"/>
      <c r="E84" s="407"/>
      <c r="F84" s="407"/>
      <c r="G84" s="407"/>
      <c r="H84" s="407"/>
      <c r="I84" s="407"/>
      <c r="J84" s="407"/>
      <c r="K84" s="407"/>
      <c r="L84" s="407"/>
    </row>
    <row r="85" spans="3:12">
      <c r="C85" s="407"/>
      <c r="D85" s="407"/>
      <c r="E85" s="407"/>
      <c r="F85" s="407"/>
      <c r="G85" s="407"/>
      <c r="H85" s="407"/>
      <c r="I85" s="407"/>
      <c r="J85" s="407"/>
      <c r="K85" s="407"/>
      <c r="L85" s="407"/>
    </row>
    <row r="86" spans="3:12">
      <c r="C86" s="407"/>
      <c r="D86" s="407"/>
      <c r="E86" s="407"/>
      <c r="F86" s="407"/>
      <c r="G86" s="407"/>
      <c r="H86" s="407"/>
      <c r="I86" s="407"/>
      <c r="J86" s="407"/>
      <c r="K86" s="407"/>
      <c r="L86" s="407"/>
    </row>
    <row r="87" spans="3:12">
      <c r="C87" s="407"/>
      <c r="D87" s="407"/>
      <c r="E87" s="407"/>
      <c r="F87" s="407"/>
      <c r="G87" s="407"/>
      <c r="H87" s="407"/>
      <c r="I87" s="407"/>
      <c r="J87" s="407"/>
      <c r="K87" s="407"/>
      <c r="L87" s="407"/>
    </row>
    <row r="88" spans="3:12">
      <c r="C88" s="407"/>
      <c r="D88" s="407"/>
      <c r="E88" s="407"/>
      <c r="F88" s="407"/>
      <c r="G88" s="407"/>
      <c r="H88" s="407"/>
      <c r="I88" s="407"/>
      <c r="J88" s="407"/>
      <c r="K88" s="407"/>
      <c r="L88" s="407"/>
    </row>
    <row r="89" spans="3:12">
      <c r="C89" s="407"/>
      <c r="D89" s="407"/>
      <c r="E89" s="407"/>
      <c r="F89" s="407"/>
      <c r="G89" s="407"/>
      <c r="H89" s="407"/>
      <c r="I89" s="407"/>
      <c r="J89" s="407"/>
      <c r="K89" s="407"/>
      <c r="L89" s="407"/>
    </row>
    <row r="90" spans="3:12">
      <c r="C90" s="407"/>
      <c r="D90" s="407"/>
      <c r="E90" s="407"/>
      <c r="F90" s="407"/>
      <c r="G90" s="407"/>
      <c r="H90" s="407"/>
      <c r="I90" s="407"/>
      <c r="J90" s="407"/>
      <c r="K90" s="407"/>
      <c r="L90" s="407"/>
    </row>
    <row r="91" spans="3:12">
      <c r="C91" s="407"/>
      <c r="D91" s="407"/>
      <c r="E91" s="407"/>
      <c r="F91" s="407"/>
      <c r="G91" s="407"/>
      <c r="H91" s="407"/>
      <c r="I91" s="407"/>
      <c r="J91" s="407"/>
      <c r="K91" s="407"/>
      <c r="L91" s="407"/>
    </row>
    <row r="92" spans="3:12">
      <c r="C92" s="407"/>
      <c r="D92" s="407"/>
      <c r="E92" s="407"/>
      <c r="F92" s="407"/>
      <c r="G92" s="407"/>
      <c r="H92" s="407"/>
      <c r="I92" s="407"/>
      <c r="J92" s="407"/>
      <c r="K92" s="407"/>
      <c r="L92" s="407"/>
    </row>
    <row r="93" spans="3:12">
      <c r="C93" s="407"/>
      <c r="D93" s="407"/>
      <c r="E93" s="407"/>
      <c r="F93" s="407"/>
      <c r="G93" s="407"/>
      <c r="H93" s="407"/>
      <c r="I93" s="407"/>
      <c r="J93" s="407"/>
      <c r="K93" s="407"/>
      <c r="L93" s="407"/>
    </row>
    <row r="94" spans="3:12">
      <c r="C94" s="407"/>
      <c r="D94" s="407"/>
      <c r="E94" s="407"/>
      <c r="F94" s="407"/>
      <c r="G94" s="407"/>
      <c r="H94" s="407"/>
      <c r="I94" s="407"/>
      <c r="J94" s="407"/>
      <c r="K94" s="407"/>
      <c r="L94" s="407"/>
    </row>
    <row r="95" spans="3:12">
      <c r="C95" s="407"/>
      <c r="D95" s="407"/>
      <c r="E95" s="407"/>
      <c r="F95" s="407"/>
      <c r="G95" s="407"/>
      <c r="H95" s="407"/>
      <c r="I95" s="407"/>
      <c r="J95" s="407"/>
      <c r="K95" s="407"/>
      <c r="L95" s="407"/>
    </row>
    <row r="96" spans="3:12">
      <c r="C96" s="407"/>
      <c r="D96" s="407"/>
      <c r="E96" s="407"/>
      <c r="F96" s="407"/>
      <c r="G96" s="407"/>
      <c r="H96" s="407"/>
      <c r="I96" s="407"/>
      <c r="J96" s="407"/>
      <c r="K96" s="407"/>
      <c r="L96" s="407"/>
    </row>
    <row r="97" spans="3:12">
      <c r="C97" s="407"/>
      <c r="D97" s="407"/>
      <c r="E97" s="407"/>
      <c r="F97" s="407"/>
      <c r="G97" s="407"/>
      <c r="H97" s="407"/>
      <c r="I97" s="407"/>
      <c r="J97" s="407"/>
      <c r="K97" s="407"/>
      <c r="L97" s="407"/>
    </row>
    <row r="98" spans="3:12">
      <c r="C98" s="407"/>
      <c r="D98" s="407"/>
      <c r="E98" s="407"/>
      <c r="F98" s="407"/>
      <c r="G98" s="407"/>
      <c r="H98" s="407"/>
      <c r="I98" s="407"/>
      <c r="J98" s="407"/>
      <c r="K98" s="407"/>
      <c r="L98" s="407"/>
    </row>
    <row r="99" spans="3:12">
      <c r="C99" s="407"/>
      <c r="D99" s="407"/>
      <c r="E99" s="407"/>
      <c r="F99" s="407"/>
      <c r="G99" s="407"/>
      <c r="H99" s="407"/>
      <c r="I99" s="407"/>
      <c r="J99" s="407"/>
      <c r="K99" s="407"/>
      <c r="L99" s="407"/>
    </row>
    <row r="100" spans="3:12">
      <c r="C100" s="407"/>
      <c r="D100" s="407"/>
      <c r="E100" s="407"/>
      <c r="F100" s="407"/>
      <c r="G100" s="407"/>
      <c r="H100" s="407"/>
      <c r="I100" s="407"/>
      <c r="J100" s="407"/>
      <c r="K100" s="407"/>
      <c r="L100" s="407"/>
    </row>
    <row r="101" spans="3:12">
      <c r="C101" s="407"/>
      <c r="D101" s="407"/>
      <c r="E101" s="407"/>
      <c r="F101" s="407"/>
      <c r="G101" s="407"/>
      <c r="H101" s="407"/>
      <c r="I101" s="407"/>
      <c r="J101" s="407"/>
      <c r="K101" s="407"/>
      <c r="L101" s="407"/>
    </row>
    <row r="102" spans="3:12">
      <c r="C102" s="407"/>
      <c r="D102" s="407"/>
      <c r="E102" s="407"/>
      <c r="F102" s="407"/>
      <c r="G102" s="407"/>
      <c r="H102" s="407"/>
      <c r="I102" s="407"/>
      <c r="J102" s="407"/>
      <c r="K102" s="407"/>
      <c r="L102" s="407"/>
    </row>
    <row r="103" spans="3:12">
      <c r="C103" s="407"/>
      <c r="D103" s="407"/>
      <c r="E103" s="407"/>
      <c r="F103" s="407"/>
      <c r="G103" s="407"/>
      <c r="H103" s="407"/>
      <c r="I103" s="407"/>
      <c r="J103" s="407"/>
      <c r="K103" s="407"/>
      <c r="L103" s="407"/>
    </row>
    <row r="104" spans="3:12">
      <c r="C104" s="407"/>
      <c r="D104" s="407"/>
      <c r="E104" s="407"/>
      <c r="F104" s="407"/>
      <c r="G104" s="407"/>
      <c r="H104" s="407"/>
      <c r="I104" s="407"/>
      <c r="J104" s="407"/>
      <c r="K104" s="407"/>
      <c r="L104" s="407"/>
    </row>
    <row r="105" spans="3:12">
      <c r="C105" s="407"/>
      <c r="D105" s="407"/>
      <c r="E105" s="407"/>
      <c r="F105" s="407"/>
      <c r="G105" s="407"/>
      <c r="H105" s="407"/>
      <c r="I105" s="407"/>
      <c r="J105" s="407"/>
      <c r="K105" s="407"/>
      <c r="L105" s="407"/>
    </row>
    <row r="106" spans="3:12">
      <c r="C106" s="407"/>
      <c r="D106" s="407"/>
      <c r="E106" s="407"/>
      <c r="F106" s="407"/>
      <c r="G106" s="407"/>
      <c r="H106" s="407"/>
      <c r="I106" s="407"/>
      <c r="J106" s="407"/>
      <c r="K106" s="407"/>
      <c r="L106" s="407"/>
    </row>
    <row r="107" spans="3:12">
      <c r="C107" s="407"/>
      <c r="D107" s="407"/>
      <c r="E107" s="407"/>
      <c r="F107" s="407"/>
      <c r="G107" s="407"/>
      <c r="H107" s="407"/>
      <c r="I107" s="407"/>
      <c r="J107" s="407"/>
      <c r="K107" s="407"/>
      <c r="L107" s="407"/>
    </row>
    <row r="108" spans="3:12">
      <c r="C108" s="407"/>
      <c r="D108" s="407"/>
      <c r="E108" s="407"/>
      <c r="F108" s="407"/>
      <c r="G108" s="407"/>
      <c r="H108" s="407"/>
      <c r="I108" s="407"/>
      <c r="J108" s="407"/>
      <c r="K108" s="407"/>
      <c r="L108" s="407"/>
    </row>
    <row r="109" spans="3:12">
      <c r="C109" s="407"/>
      <c r="D109" s="407"/>
      <c r="E109" s="407"/>
      <c r="F109" s="407"/>
      <c r="G109" s="407"/>
      <c r="H109" s="407"/>
      <c r="I109" s="407"/>
      <c r="J109" s="407"/>
      <c r="K109" s="407"/>
      <c r="L109" s="407"/>
    </row>
    <row r="110" spans="3:12">
      <c r="C110" s="407"/>
      <c r="D110" s="407"/>
      <c r="E110" s="407"/>
      <c r="F110" s="407"/>
      <c r="G110" s="407"/>
      <c r="H110" s="407"/>
      <c r="I110" s="407"/>
      <c r="J110" s="407"/>
      <c r="K110" s="407"/>
      <c r="L110" s="407"/>
    </row>
    <row r="111" spans="3:12">
      <c r="C111" s="407"/>
      <c r="D111" s="407"/>
      <c r="E111" s="407"/>
      <c r="F111" s="407"/>
      <c r="G111" s="407"/>
      <c r="H111" s="407"/>
      <c r="I111" s="407"/>
      <c r="J111" s="407"/>
      <c r="K111" s="407"/>
      <c r="L111" s="407"/>
    </row>
    <row r="112" spans="3:12">
      <c r="C112" s="407"/>
      <c r="D112" s="407"/>
      <c r="E112" s="407"/>
      <c r="F112" s="407"/>
      <c r="G112" s="407"/>
      <c r="H112" s="407"/>
      <c r="I112" s="407"/>
      <c r="J112" s="407"/>
      <c r="K112" s="407"/>
      <c r="L112" s="407"/>
    </row>
    <row r="113" spans="3:12">
      <c r="C113" s="407"/>
      <c r="D113" s="407"/>
      <c r="E113" s="407"/>
      <c r="F113" s="407"/>
      <c r="G113" s="407"/>
      <c r="H113" s="407"/>
      <c r="I113" s="407"/>
      <c r="J113" s="407"/>
      <c r="K113" s="407"/>
      <c r="L113" s="407"/>
    </row>
    <row r="114" spans="3:12">
      <c r="C114" s="407"/>
      <c r="D114" s="407"/>
      <c r="E114" s="407"/>
      <c r="F114" s="407"/>
      <c r="G114" s="407"/>
      <c r="H114" s="407"/>
      <c r="I114" s="407"/>
      <c r="J114" s="407"/>
      <c r="K114" s="407"/>
      <c r="L114" s="407"/>
    </row>
    <row r="115" spans="3:12">
      <c r="C115" s="407"/>
      <c r="D115" s="407"/>
      <c r="E115" s="407"/>
      <c r="F115" s="407"/>
      <c r="G115" s="407"/>
      <c r="H115" s="407"/>
      <c r="I115" s="407"/>
      <c r="J115" s="407"/>
      <c r="K115" s="407"/>
      <c r="L115" s="407"/>
    </row>
    <row r="116" spans="3:12">
      <c r="C116" s="407"/>
      <c r="D116" s="407"/>
      <c r="E116" s="407"/>
      <c r="F116" s="407"/>
      <c r="G116" s="407"/>
      <c r="H116" s="407"/>
      <c r="I116" s="407"/>
      <c r="J116" s="407"/>
      <c r="K116" s="407"/>
      <c r="L116" s="407"/>
    </row>
    <row r="117" spans="3:12">
      <c r="C117" s="407"/>
      <c r="D117" s="407"/>
      <c r="E117" s="407"/>
      <c r="F117" s="407"/>
      <c r="G117" s="407"/>
      <c r="H117" s="407"/>
      <c r="I117" s="407"/>
      <c r="J117" s="407"/>
      <c r="K117" s="407"/>
      <c r="L117" s="407"/>
    </row>
    <row r="118" spans="3:12">
      <c r="C118" s="407"/>
      <c r="D118" s="407"/>
      <c r="E118" s="407"/>
      <c r="F118" s="407"/>
      <c r="G118" s="407"/>
      <c r="H118" s="407"/>
      <c r="I118" s="407"/>
      <c r="J118" s="407"/>
      <c r="K118" s="407"/>
      <c r="L118" s="407"/>
    </row>
    <row r="119" spans="3:12">
      <c r="C119" s="407"/>
      <c r="D119" s="407"/>
      <c r="E119" s="407"/>
      <c r="F119" s="407"/>
      <c r="G119" s="407"/>
      <c r="H119" s="407"/>
      <c r="I119" s="407"/>
      <c r="J119" s="407"/>
      <c r="K119" s="407"/>
      <c r="L119" s="407"/>
    </row>
    <row r="120" spans="3:12">
      <c r="C120" s="407"/>
      <c r="D120" s="407"/>
      <c r="E120" s="407"/>
      <c r="F120" s="407"/>
      <c r="G120" s="407"/>
      <c r="H120" s="407"/>
      <c r="I120" s="407"/>
      <c r="J120" s="407"/>
      <c r="K120" s="407"/>
      <c r="L120" s="407"/>
    </row>
    <row r="121" spans="3:12">
      <c r="C121" s="407"/>
      <c r="D121" s="407"/>
      <c r="E121" s="407"/>
      <c r="F121" s="407"/>
      <c r="G121" s="407"/>
      <c r="H121" s="407"/>
      <c r="I121" s="407"/>
      <c r="J121" s="407"/>
      <c r="K121" s="407"/>
      <c r="L121" s="407"/>
    </row>
    <row r="122" spans="3:12">
      <c r="C122" s="407"/>
      <c r="D122" s="407"/>
      <c r="E122" s="407"/>
      <c r="F122" s="407"/>
      <c r="G122" s="407"/>
      <c r="H122" s="407"/>
      <c r="I122" s="407"/>
      <c r="J122" s="407"/>
      <c r="K122" s="407"/>
      <c r="L122" s="407"/>
    </row>
    <row r="123" spans="3:12">
      <c r="C123" s="407"/>
      <c r="D123" s="407"/>
      <c r="E123" s="407"/>
      <c r="F123" s="407"/>
      <c r="G123" s="407"/>
      <c r="H123" s="407"/>
      <c r="I123" s="407"/>
      <c r="J123" s="407"/>
      <c r="K123" s="407"/>
      <c r="L123" s="407"/>
    </row>
    <row r="124" spans="3:12">
      <c r="C124" s="407"/>
      <c r="D124" s="407"/>
      <c r="E124" s="407"/>
      <c r="F124" s="407"/>
      <c r="G124" s="407"/>
      <c r="H124" s="407"/>
      <c r="I124" s="407"/>
      <c r="J124" s="407"/>
      <c r="K124" s="407"/>
      <c r="L124" s="407"/>
    </row>
    <row r="125" spans="3:12">
      <c r="C125" s="407"/>
      <c r="D125" s="407"/>
      <c r="E125" s="407"/>
      <c r="F125" s="407"/>
      <c r="G125" s="407"/>
      <c r="H125" s="407"/>
      <c r="I125" s="407"/>
      <c r="J125" s="407"/>
      <c r="K125" s="407"/>
      <c r="L125" s="407"/>
    </row>
    <row r="126" spans="3:12">
      <c r="C126" s="407"/>
      <c r="D126" s="407"/>
      <c r="E126" s="407"/>
      <c r="F126" s="407"/>
      <c r="G126" s="407"/>
      <c r="H126" s="407"/>
      <c r="I126" s="407"/>
      <c r="J126" s="407"/>
      <c r="K126" s="407"/>
      <c r="L126" s="407"/>
    </row>
    <row r="127" spans="3:12">
      <c r="C127" s="407"/>
      <c r="D127" s="407"/>
      <c r="E127" s="407"/>
      <c r="F127" s="407"/>
      <c r="G127" s="407"/>
      <c r="H127" s="407"/>
      <c r="I127" s="407"/>
      <c r="J127" s="407"/>
      <c r="K127" s="407"/>
      <c r="L127" s="407"/>
    </row>
    <row r="128" spans="3:12">
      <c r="C128" s="407"/>
      <c r="D128" s="407"/>
      <c r="E128" s="407"/>
      <c r="F128" s="407"/>
      <c r="G128" s="407"/>
      <c r="H128" s="407"/>
      <c r="I128" s="407"/>
      <c r="J128" s="407"/>
      <c r="K128" s="407"/>
      <c r="L128" s="407"/>
    </row>
    <row r="129" spans="3:12">
      <c r="C129" s="407"/>
      <c r="D129" s="407"/>
      <c r="E129" s="407"/>
      <c r="F129" s="407"/>
      <c r="G129" s="407"/>
      <c r="H129" s="407"/>
      <c r="I129" s="407"/>
      <c r="J129" s="407"/>
      <c r="K129" s="407"/>
      <c r="L129" s="407"/>
    </row>
    <row r="130" spans="3:12">
      <c r="C130" s="407"/>
      <c r="D130" s="407"/>
      <c r="E130" s="407"/>
      <c r="F130" s="407"/>
      <c r="G130" s="407"/>
      <c r="H130" s="407"/>
      <c r="I130" s="407"/>
      <c r="J130" s="407"/>
      <c r="K130" s="407"/>
      <c r="L130" s="407"/>
    </row>
    <row r="131" spans="3:12">
      <c r="C131" s="407"/>
      <c r="D131" s="407"/>
      <c r="E131" s="407"/>
      <c r="F131" s="407"/>
      <c r="G131" s="407"/>
      <c r="H131" s="407"/>
      <c r="I131" s="407"/>
      <c r="J131" s="407"/>
      <c r="K131" s="407"/>
      <c r="L131" s="407"/>
    </row>
    <row r="132" spans="3:12">
      <c r="C132" s="407"/>
      <c r="D132" s="407"/>
      <c r="E132" s="407"/>
      <c r="F132" s="407"/>
      <c r="G132" s="407"/>
      <c r="H132" s="407"/>
      <c r="I132" s="407"/>
      <c r="J132" s="407"/>
      <c r="K132" s="407"/>
      <c r="L132" s="407"/>
    </row>
    <row r="133" spans="3:12">
      <c r="C133" s="407"/>
      <c r="D133" s="407"/>
      <c r="E133" s="407"/>
      <c r="F133" s="407"/>
      <c r="G133" s="407"/>
      <c r="H133" s="407"/>
      <c r="I133" s="407"/>
      <c r="J133" s="407"/>
      <c r="K133" s="407"/>
      <c r="L133" s="407"/>
    </row>
    <row r="134" spans="3:12">
      <c r="C134" s="407"/>
      <c r="D134" s="407"/>
      <c r="E134" s="407"/>
      <c r="F134" s="407"/>
      <c r="G134" s="407"/>
      <c r="H134" s="407"/>
      <c r="I134" s="407"/>
      <c r="J134" s="407"/>
      <c r="K134" s="407"/>
      <c r="L134" s="407"/>
    </row>
    <row r="135" spans="3:12">
      <c r="C135" s="407"/>
      <c r="D135" s="407"/>
      <c r="E135" s="407"/>
      <c r="F135" s="407"/>
      <c r="G135" s="407"/>
      <c r="H135" s="407"/>
      <c r="I135" s="407"/>
      <c r="J135" s="407"/>
      <c r="K135" s="407"/>
      <c r="L135" s="407"/>
    </row>
    <row r="136" spans="3:12">
      <c r="C136" s="407"/>
      <c r="D136" s="407"/>
      <c r="E136" s="407"/>
      <c r="F136" s="407"/>
      <c r="G136" s="407"/>
      <c r="H136" s="407"/>
      <c r="I136" s="407"/>
      <c r="J136" s="407"/>
      <c r="K136" s="407"/>
      <c r="L136" s="407"/>
    </row>
    <row r="137" spans="3:12">
      <c r="C137" s="407"/>
      <c r="D137" s="407"/>
      <c r="E137" s="407"/>
      <c r="F137" s="407"/>
      <c r="G137" s="407"/>
      <c r="H137" s="407"/>
      <c r="I137" s="407"/>
      <c r="J137" s="407"/>
      <c r="K137" s="407"/>
      <c r="L137" s="407"/>
    </row>
    <row r="138" spans="3:12">
      <c r="C138" s="407"/>
      <c r="D138" s="407"/>
      <c r="E138" s="407"/>
      <c r="F138" s="407"/>
      <c r="G138" s="407"/>
      <c r="H138" s="407"/>
      <c r="I138" s="407"/>
      <c r="J138" s="407"/>
      <c r="K138" s="407"/>
      <c r="L138" s="407"/>
    </row>
    <row r="139" spans="3:12">
      <c r="C139" s="407"/>
      <c r="D139" s="407"/>
      <c r="E139" s="407"/>
      <c r="F139" s="407"/>
      <c r="G139" s="407"/>
      <c r="H139" s="407"/>
      <c r="I139" s="407"/>
      <c r="J139" s="407"/>
      <c r="K139" s="407"/>
      <c r="L139" s="407"/>
    </row>
    <row r="140" spans="3:12">
      <c r="C140" s="407"/>
      <c r="D140" s="407"/>
      <c r="E140" s="407"/>
      <c r="F140" s="407"/>
      <c r="G140" s="407"/>
      <c r="H140" s="407"/>
      <c r="I140" s="407"/>
      <c r="J140" s="407"/>
      <c r="K140" s="407"/>
      <c r="L140" s="407"/>
    </row>
    <row r="141" spans="3:12">
      <c r="C141" s="407"/>
      <c r="D141" s="407"/>
      <c r="E141" s="407"/>
      <c r="F141" s="407"/>
      <c r="G141" s="407"/>
      <c r="H141" s="407"/>
      <c r="I141" s="407"/>
      <c r="J141" s="407"/>
      <c r="K141" s="407"/>
      <c r="L141" s="407"/>
    </row>
    <row r="142" spans="3:12">
      <c r="C142" s="407"/>
      <c r="D142" s="407"/>
      <c r="E142" s="407"/>
      <c r="F142" s="407"/>
      <c r="G142" s="407"/>
      <c r="H142" s="407"/>
      <c r="I142" s="407"/>
      <c r="J142" s="407"/>
      <c r="K142" s="407"/>
      <c r="L142" s="407"/>
    </row>
    <row r="143" spans="3:12">
      <c r="C143" s="407"/>
      <c r="D143" s="407"/>
      <c r="E143" s="407"/>
      <c r="F143" s="407"/>
      <c r="G143" s="407"/>
      <c r="H143" s="407"/>
      <c r="I143" s="407"/>
      <c r="J143" s="407"/>
      <c r="K143" s="407"/>
      <c r="L143" s="407"/>
    </row>
    <row r="144" spans="3:12">
      <c r="C144" s="407"/>
      <c r="D144" s="407"/>
      <c r="E144" s="407"/>
      <c r="F144" s="407"/>
      <c r="G144" s="407"/>
      <c r="H144" s="407"/>
      <c r="I144" s="407"/>
      <c r="J144" s="407"/>
      <c r="K144" s="407"/>
      <c r="L144" s="407"/>
    </row>
    <row r="145" spans="3:12">
      <c r="C145" s="407"/>
      <c r="D145" s="407"/>
      <c r="E145" s="407"/>
      <c r="F145" s="407"/>
      <c r="G145" s="407"/>
      <c r="H145" s="407"/>
      <c r="I145" s="407"/>
      <c r="J145" s="407"/>
      <c r="K145" s="407"/>
      <c r="L145" s="407"/>
    </row>
    <row r="146" spans="3:12">
      <c r="C146" s="407"/>
      <c r="D146" s="407"/>
      <c r="E146" s="407"/>
      <c r="F146" s="407"/>
      <c r="G146" s="407"/>
      <c r="H146" s="407"/>
      <c r="I146" s="407"/>
      <c r="J146" s="407"/>
      <c r="K146" s="407"/>
      <c r="L146" s="407"/>
    </row>
    <row r="147" spans="3:12">
      <c r="C147" s="407"/>
      <c r="D147" s="407"/>
      <c r="E147" s="407"/>
      <c r="F147" s="407"/>
      <c r="G147" s="407"/>
      <c r="H147" s="407"/>
      <c r="I147" s="407"/>
      <c r="J147" s="407"/>
      <c r="K147" s="407"/>
      <c r="L147" s="407"/>
    </row>
    <row r="148" spans="3:12">
      <c r="C148" s="407"/>
      <c r="D148" s="407"/>
      <c r="E148" s="407"/>
      <c r="F148" s="407"/>
      <c r="G148" s="407"/>
      <c r="H148" s="407"/>
      <c r="I148" s="407"/>
      <c r="J148" s="407"/>
      <c r="K148" s="407"/>
      <c r="L148" s="407"/>
    </row>
    <row r="149" spans="3:12">
      <c r="C149" s="407"/>
      <c r="D149" s="407"/>
      <c r="E149" s="407"/>
      <c r="F149" s="407"/>
      <c r="G149" s="407"/>
      <c r="H149" s="407"/>
      <c r="I149" s="407"/>
      <c r="J149" s="407"/>
      <c r="K149" s="407"/>
      <c r="L149" s="407"/>
    </row>
    <row r="150" spans="3:12">
      <c r="C150" s="407"/>
      <c r="D150" s="407"/>
      <c r="E150" s="407"/>
      <c r="F150" s="407"/>
      <c r="G150" s="407"/>
      <c r="H150" s="407"/>
      <c r="I150" s="407"/>
      <c r="J150" s="407"/>
      <c r="K150" s="407"/>
      <c r="L150" s="407"/>
    </row>
    <row r="151" spans="3:12">
      <c r="C151" s="407"/>
      <c r="D151" s="407"/>
      <c r="E151" s="407"/>
      <c r="F151" s="407"/>
      <c r="G151" s="407"/>
      <c r="H151" s="407"/>
      <c r="I151" s="407"/>
      <c r="J151" s="407"/>
      <c r="K151" s="407"/>
      <c r="L151" s="407"/>
    </row>
    <row r="152" spans="3:12">
      <c r="C152" s="407"/>
      <c r="D152" s="407"/>
      <c r="E152" s="407"/>
      <c r="F152" s="407"/>
      <c r="G152" s="407"/>
      <c r="H152" s="407"/>
      <c r="I152" s="407"/>
      <c r="J152" s="407"/>
      <c r="K152" s="407"/>
      <c r="L152" s="407"/>
    </row>
    <row r="153" spans="3:12">
      <c r="C153" s="407"/>
      <c r="D153" s="407"/>
      <c r="E153" s="407"/>
      <c r="F153" s="407"/>
      <c r="G153" s="407"/>
      <c r="H153" s="407"/>
      <c r="I153" s="407"/>
      <c r="J153" s="407"/>
      <c r="K153" s="407"/>
      <c r="L153" s="407"/>
    </row>
    <row r="154" spans="3:12">
      <c r="C154" s="407"/>
      <c r="D154" s="407"/>
      <c r="E154" s="407"/>
      <c r="F154" s="407"/>
      <c r="G154" s="407"/>
      <c r="H154" s="407"/>
      <c r="I154" s="407"/>
      <c r="J154" s="407"/>
      <c r="K154" s="407"/>
      <c r="L154" s="407"/>
    </row>
    <row r="155" spans="3:12">
      <c r="C155" s="407"/>
      <c r="D155" s="407"/>
      <c r="E155" s="407"/>
      <c r="F155" s="407"/>
      <c r="G155" s="407"/>
      <c r="H155" s="407"/>
      <c r="I155" s="407"/>
      <c r="J155" s="407"/>
      <c r="K155" s="407"/>
      <c r="L155" s="407"/>
    </row>
    <row r="156" spans="3:12">
      <c r="C156" s="407"/>
      <c r="D156" s="407"/>
      <c r="E156" s="407"/>
      <c r="F156" s="407"/>
      <c r="G156" s="407"/>
      <c r="H156" s="407"/>
      <c r="I156" s="407"/>
      <c r="J156" s="407"/>
      <c r="K156" s="407"/>
      <c r="L156" s="407"/>
    </row>
    <row r="157" spans="3:12">
      <c r="C157" s="407"/>
      <c r="D157" s="407"/>
      <c r="E157" s="407"/>
      <c r="F157" s="407"/>
      <c r="G157" s="407"/>
      <c r="H157" s="407"/>
      <c r="I157" s="407"/>
      <c r="J157" s="407"/>
      <c r="K157" s="407"/>
      <c r="L157" s="407"/>
    </row>
    <row r="158" spans="3:12">
      <c r="C158" s="407"/>
      <c r="D158" s="407"/>
      <c r="E158" s="407"/>
      <c r="F158" s="407"/>
      <c r="G158" s="407"/>
      <c r="H158" s="407"/>
      <c r="I158" s="407"/>
      <c r="J158" s="407"/>
      <c r="K158" s="407"/>
      <c r="L158" s="407"/>
    </row>
    <row r="159" spans="3:12">
      <c r="C159" s="407"/>
      <c r="D159" s="407"/>
      <c r="E159" s="407"/>
      <c r="F159" s="407"/>
      <c r="G159" s="407"/>
      <c r="H159" s="407"/>
      <c r="I159" s="407"/>
      <c r="J159" s="407"/>
      <c r="K159" s="407"/>
      <c r="L159" s="407"/>
    </row>
    <row r="160" spans="3:12">
      <c r="C160" s="407"/>
      <c r="D160" s="407"/>
      <c r="E160" s="407"/>
      <c r="F160" s="407"/>
      <c r="G160" s="407"/>
      <c r="H160" s="407"/>
      <c r="I160" s="407"/>
      <c r="J160" s="407"/>
      <c r="K160" s="407"/>
      <c r="L160" s="407"/>
    </row>
    <row r="161" spans="3:12">
      <c r="C161" s="407"/>
      <c r="D161" s="407"/>
      <c r="E161" s="407"/>
      <c r="F161" s="407"/>
      <c r="G161" s="407"/>
      <c r="H161" s="407"/>
      <c r="I161" s="407"/>
      <c r="J161" s="407"/>
      <c r="K161" s="407"/>
      <c r="L161" s="407"/>
    </row>
    <row r="162" spans="3:12">
      <c r="C162" s="407"/>
      <c r="D162" s="407"/>
      <c r="E162" s="407"/>
      <c r="F162" s="407"/>
      <c r="G162" s="407"/>
      <c r="H162" s="407"/>
      <c r="I162" s="407"/>
      <c r="J162" s="407"/>
      <c r="K162" s="407"/>
      <c r="L162" s="407"/>
    </row>
    <row r="163" spans="3:12">
      <c r="C163" s="407"/>
      <c r="D163" s="407"/>
      <c r="E163" s="407"/>
      <c r="F163" s="407"/>
      <c r="G163" s="407"/>
      <c r="H163" s="407"/>
      <c r="I163" s="407"/>
      <c r="J163" s="407"/>
      <c r="K163" s="407"/>
      <c r="L163" s="407"/>
    </row>
    <row r="164" spans="3:12">
      <c r="C164" s="407"/>
      <c r="D164" s="407"/>
      <c r="E164" s="407"/>
      <c r="F164" s="407"/>
      <c r="G164" s="407"/>
      <c r="H164" s="407"/>
      <c r="I164" s="407"/>
      <c r="J164" s="407"/>
      <c r="K164" s="407"/>
      <c r="L164" s="407"/>
    </row>
    <row r="165" spans="3:12">
      <c r="C165" s="407"/>
      <c r="D165" s="407"/>
      <c r="E165" s="407"/>
      <c r="F165" s="407"/>
      <c r="G165" s="407"/>
      <c r="H165" s="407"/>
      <c r="I165" s="407"/>
      <c r="J165" s="407"/>
      <c r="K165" s="407"/>
      <c r="L165" s="407"/>
    </row>
    <row r="166" spans="3:12">
      <c r="C166" s="407"/>
      <c r="D166" s="407"/>
      <c r="E166" s="407"/>
      <c r="F166" s="407"/>
      <c r="G166" s="407"/>
      <c r="H166" s="407"/>
      <c r="I166" s="407"/>
      <c r="J166" s="407"/>
      <c r="K166" s="407"/>
      <c r="L166" s="407"/>
    </row>
    <row r="167" spans="3:12">
      <c r="C167" s="407"/>
      <c r="D167" s="407"/>
      <c r="E167" s="407"/>
      <c r="F167" s="407"/>
      <c r="G167" s="407"/>
      <c r="H167" s="407"/>
      <c r="I167" s="407"/>
      <c r="J167" s="407"/>
      <c r="K167" s="407"/>
      <c r="L167" s="407"/>
    </row>
    <row r="168" spans="3:12">
      <c r="C168" s="407"/>
      <c r="D168" s="407"/>
      <c r="E168" s="407"/>
      <c r="F168" s="407"/>
      <c r="G168" s="407"/>
      <c r="H168" s="407"/>
      <c r="I168" s="407"/>
      <c r="J168" s="407"/>
      <c r="K168" s="407"/>
      <c r="L168" s="407"/>
    </row>
    <row r="169" spans="3:12">
      <c r="C169" s="407"/>
      <c r="D169" s="407"/>
      <c r="E169" s="407"/>
      <c r="F169" s="407"/>
      <c r="G169" s="407"/>
      <c r="H169" s="407"/>
      <c r="I169" s="407"/>
      <c r="J169" s="407"/>
      <c r="K169" s="407"/>
      <c r="L169" s="407"/>
    </row>
    <row r="170" spans="3:12">
      <c r="C170" s="407"/>
      <c r="D170" s="407"/>
      <c r="E170" s="407"/>
      <c r="F170" s="407"/>
      <c r="G170" s="407"/>
      <c r="H170" s="407"/>
      <c r="I170" s="407"/>
      <c r="J170" s="407"/>
      <c r="K170" s="407"/>
      <c r="L170" s="407"/>
    </row>
    <row r="171" spans="3:12">
      <c r="C171" s="407"/>
      <c r="D171" s="407"/>
      <c r="E171" s="407"/>
      <c r="F171" s="407"/>
      <c r="G171" s="407"/>
      <c r="H171" s="407"/>
      <c r="I171" s="407"/>
      <c r="J171" s="407"/>
      <c r="K171" s="407"/>
      <c r="L171" s="407"/>
    </row>
    <row r="172" spans="3:12">
      <c r="C172" s="407"/>
      <c r="D172" s="407"/>
      <c r="E172" s="407"/>
      <c r="F172" s="407"/>
      <c r="G172" s="407"/>
      <c r="H172" s="407"/>
      <c r="I172" s="407"/>
      <c r="J172" s="407"/>
      <c r="K172" s="407"/>
      <c r="L172" s="407"/>
    </row>
    <row r="173" spans="3:12">
      <c r="C173" s="407"/>
      <c r="D173" s="407"/>
      <c r="E173" s="407"/>
      <c r="F173" s="407"/>
      <c r="G173" s="407"/>
      <c r="H173" s="407"/>
      <c r="I173" s="407"/>
      <c r="J173" s="407"/>
      <c r="K173" s="407"/>
      <c r="L173" s="407"/>
    </row>
    <row r="174" spans="3:12">
      <c r="C174" s="407"/>
      <c r="D174" s="407"/>
      <c r="E174" s="407"/>
      <c r="F174" s="407"/>
      <c r="G174" s="407"/>
      <c r="H174" s="407"/>
      <c r="I174" s="407"/>
      <c r="J174" s="407"/>
      <c r="K174" s="407"/>
      <c r="L174" s="407"/>
    </row>
    <row r="175" spans="3:12">
      <c r="C175" s="407"/>
      <c r="D175" s="407"/>
      <c r="E175" s="407"/>
      <c r="F175" s="407"/>
      <c r="G175" s="407"/>
      <c r="H175" s="407"/>
      <c r="I175" s="407"/>
      <c r="J175" s="407"/>
      <c r="K175" s="407"/>
      <c r="L175" s="407"/>
    </row>
    <row r="176" spans="3:12">
      <c r="C176" s="407"/>
      <c r="D176" s="407"/>
      <c r="E176" s="407"/>
      <c r="F176" s="407"/>
      <c r="G176" s="407"/>
      <c r="H176" s="407"/>
      <c r="I176" s="407"/>
      <c r="J176" s="407"/>
      <c r="K176" s="407"/>
      <c r="L176" s="407"/>
    </row>
    <row r="177" spans="3:12">
      <c r="C177" s="407"/>
      <c r="D177" s="407"/>
      <c r="E177" s="407"/>
      <c r="F177" s="407"/>
      <c r="G177" s="407"/>
      <c r="H177" s="407"/>
      <c r="I177" s="407"/>
      <c r="J177" s="407"/>
      <c r="K177" s="407"/>
      <c r="L177" s="407"/>
    </row>
    <row r="178" spans="3:12">
      <c r="C178" s="407"/>
      <c r="D178" s="407"/>
      <c r="E178" s="407"/>
      <c r="F178" s="407"/>
      <c r="G178" s="407"/>
      <c r="H178" s="407"/>
      <c r="I178" s="407"/>
      <c r="J178" s="407"/>
      <c r="K178" s="407"/>
      <c r="L178" s="407"/>
    </row>
    <row r="179" spans="3:12">
      <c r="C179" s="407"/>
      <c r="D179" s="407"/>
      <c r="E179" s="407"/>
      <c r="F179" s="407"/>
      <c r="G179" s="407"/>
      <c r="H179" s="407"/>
      <c r="I179" s="407"/>
      <c r="J179" s="407"/>
      <c r="K179" s="407"/>
      <c r="L179" s="407"/>
    </row>
    <row r="180" spans="3:12">
      <c r="C180" s="407"/>
      <c r="D180" s="407"/>
      <c r="E180" s="407"/>
      <c r="F180" s="407"/>
      <c r="G180" s="407"/>
      <c r="H180" s="407"/>
      <c r="I180" s="407"/>
      <c r="J180" s="407"/>
      <c r="K180" s="407"/>
      <c r="L180" s="407"/>
    </row>
    <row r="181" spans="3:12">
      <c r="C181" s="407"/>
      <c r="D181" s="407"/>
      <c r="E181" s="407"/>
      <c r="F181" s="407"/>
      <c r="G181" s="407"/>
      <c r="H181" s="407"/>
      <c r="I181" s="407"/>
      <c r="J181" s="407"/>
      <c r="K181" s="407"/>
      <c r="L181" s="407"/>
    </row>
    <row r="182" spans="3:12">
      <c r="C182" s="407"/>
      <c r="D182" s="407"/>
      <c r="E182" s="407"/>
      <c r="F182" s="407"/>
      <c r="G182" s="407"/>
      <c r="H182" s="407"/>
      <c r="I182" s="407"/>
      <c r="J182" s="407"/>
      <c r="K182" s="407"/>
      <c r="L182" s="407"/>
    </row>
    <row r="183" spans="3:12">
      <c r="C183" s="407"/>
      <c r="D183" s="407"/>
      <c r="E183" s="407"/>
      <c r="F183" s="407"/>
      <c r="G183" s="407"/>
      <c r="H183" s="407"/>
      <c r="I183" s="407"/>
      <c r="J183" s="407"/>
      <c r="K183" s="407"/>
      <c r="L183" s="407"/>
    </row>
    <row r="184" spans="3:12">
      <c r="C184" s="407"/>
      <c r="D184" s="407"/>
      <c r="E184" s="407"/>
      <c r="F184" s="407"/>
      <c r="G184" s="407"/>
      <c r="H184" s="407"/>
      <c r="I184" s="407"/>
      <c r="J184" s="407"/>
      <c r="K184" s="407"/>
      <c r="L184" s="407"/>
    </row>
    <row r="185" spans="3:12">
      <c r="C185" s="407"/>
      <c r="D185" s="407"/>
      <c r="E185" s="407"/>
      <c r="F185" s="407"/>
      <c r="G185" s="407"/>
      <c r="H185" s="407"/>
      <c r="I185" s="407"/>
      <c r="J185" s="407"/>
      <c r="K185" s="407"/>
      <c r="L185" s="407"/>
    </row>
    <row r="186" spans="3:12">
      <c r="C186" s="407"/>
      <c r="D186" s="407"/>
      <c r="E186" s="407"/>
      <c r="F186" s="407"/>
      <c r="G186" s="407"/>
      <c r="H186" s="407"/>
      <c r="I186" s="407"/>
      <c r="J186" s="407"/>
      <c r="K186" s="407"/>
      <c r="L186" s="407"/>
    </row>
    <row r="187" spans="3:12">
      <c r="C187" s="407"/>
      <c r="D187" s="407"/>
      <c r="E187" s="407"/>
      <c r="F187" s="407"/>
      <c r="G187" s="407"/>
      <c r="H187" s="407"/>
      <c r="I187" s="407"/>
      <c r="J187" s="407"/>
      <c r="K187" s="407"/>
      <c r="L187" s="407"/>
    </row>
    <row r="188" spans="3:12">
      <c r="C188" s="407"/>
      <c r="D188" s="407"/>
      <c r="E188" s="407"/>
      <c r="F188" s="407"/>
      <c r="G188" s="407"/>
      <c r="H188" s="407"/>
      <c r="I188" s="407"/>
      <c r="J188" s="407"/>
      <c r="K188" s="407"/>
      <c r="L188" s="407"/>
    </row>
    <row r="189" spans="3:12">
      <c r="C189" s="407"/>
      <c r="D189" s="407"/>
      <c r="E189" s="407"/>
      <c r="F189" s="407"/>
      <c r="G189" s="407"/>
      <c r="H189" s="407"/>
      <c r="I189" s="407"/>
      <c r="J189" s="407"/>
      <c r="K189" s="407"/>
      <c r="L189" s="407"/>
    </row>
    <row r="190" spans="3:12">
      <c r="C190" s="407"/>
      <c r="D190" s="407"/>
      <c r="E190" s="407"/>
      <c r="F190" s="407"/>
      <c r="G190" s="407"/>
      <c r="H190" s="407"/>
      <c r="I190" s="407"/>
      <c r="J190" s="407"/>
      <c r="K190" s="407"/>
      <c r="L190" s="407"/>
    </row>
    <row r="191" spans="3:12">
      <c r="C191" s="407"/>
      <c r="D191" s="407"/>
      <c r="E191" s="407"/>
      <c r="F191" s="407"/>
      <c r="G191" s="407"/>
      <c r="H191" s="407"/>
      <c r="I191" s="407"/>
      <c r="J191" s="407"/>
      <c r="K191" s="407"/>
      <c r="L191" s="407"/>
    </row>
    <row r="192" spans="3:12">
      <c r="C192" s="407"/>
      <c r="D192" s="407"/>
      <c r="E192" s="407"/>
      <c r="F192" s="407"/>
      <c r="G192" s="407"/>
      <c r="H192" s="407"/>
      <c r="I192" s="407"/>
      <c r="J192" s="407"/>
      <c r="K192" s="407"/>
      <c r="L192" s="407"/>
    </row>
    <row r="193" spans="3:12">
      <c r="C193" s="407"/>
      <c r="D193" s="407"/>
      <c r="E193" s="407"/>
      <c r="F193" s="407"/>
      <c r="G193" s="407"/>
      <c r="H193" s="407"/>
      <c r="I193" s="407"/>
      <c r="J193" s="407"/>
      <c r="K193" s="407"/>
      <c r="L193" s="407"/>
    </row>
    <row r="194" spans="3:12">
      <c r="C194" s="407"/>
      <c r="D194" s="407"/>
      <c r="E194" s="407"/>
      <c r="F194" s="407"/>
      <c r="G194" s="407"/>
      <c r="H194" s="407"/>
      <c r="I194" s="407"/>
      <c r="J194" s="407"/>
      <c r="K194" s="407"/>
      <c r="L194" s="407"/>
    </row>
    <row r="195" spans="3:12">
      <c r="C195" s="407"/>
      <c r="D195" s="407"/>
      <c r="E195" s="407"/>
      <c r="F195" s="407"/>
      <c r="G195" s="407"/>
      <c r="H195" s="407"/>
      <c r="I195" s="407"/>
      <c r="J195" s="407"/>
      <c r="K195" s="407"/>
      <c r="L195" s="407"/>
    </row>
    <row r="196" spans="3:12">
      <c r="C196" s="407"/>
      <c r="D196" s="407"/>
      <c r="E196" s="407"/>
      <c r="F196" s="407"/>
      <c r="G196" s="407"/>
      <c r="H196" s="407"/>
      <c r="I196" s="407"/>
      <c r="J196" s="407"/>
      <c r="K196" s="407"/>
      <c r="L196" s="407"/>
    </row>
    <row r="197" spans="3:12">
      <c r="C197" s="407"/>
      <c r="D197" s="407"/>
      <c r="E197" s="407"/>
      <c r="F197" s="407"/>
      <c r="G197" s="407"/>
      <c r="H197" s="407"/>
      <c r="I197" s="407"/>
      <c r="J197" s="407"/>
      <c r="K197" s="407"/>
      <c r="L197" s="407"/>
    </row>
    <row r="198" spans="3:12">
      <c r="C198" s="407"/>
      <c r="D198" s="407"/>
      <c r="E198" s="407"/>
      <c r="F198" s="407"/>
      <c r="G198" s="407"/>
      <c r="H198" s="407"/>
      <c r="I198" s="407"/>
      <c r="J198" s="407"/>
      <c r="K198" s="407"/>
      <c r="L198" s="407"/>
    </row>
    <row r="199" spans="3:12">
      <c r="C199" s="407"/>
      <c r="D199" s="407"/>
      <c r="E199" s="407"/>
      <c r="F199" s="407"/>
      <c r="G199" s="407"/>
      <c r="H199" s="407"/>
      <c r="I199" s="407"/>
      <c r="J199" s="407"/>
      <c r="K199" s="407"/>
      <c r="L199" s="407"/>
    </row>
    <row r="200" spans="3:12">
      <c r="C200" s="407"/>
      <c r="D200" s="407"/>
      <c r="E200" s="407"/>
      <c r="F200" s="407"/>
      <c r="G200" s="407"/>
      <c r="H200" s="407"/>
      <c r="I200" s="407"/>
      <c r="J200" s="407"/>
      <c r="K200" s="407"/>
      <c r="L200" s="407"/>
    </row>
    <row r="201" spans="3:12">
      <c r="C201" s="407"/>
      <c r="D201" s="407"/>
      <c r="E201" s="407"/>
      <c r="F201" s="407"/>
      <c r="G201" s="407"/>
      <c r="H201" s="407"/>
      <c r="I201" s="407"/>
      <c r="J201" s="407"/>
      <c r="K201" s="407"/>
      <c r="L201" s="407"/>
    </row>
    <row r="202" spans="3:12">
      <c r="C202" s="407"/>
      <c r="D202" s="407"/>
      <c r="E202" s="407"/>
      <c r="F202" s="407"/>
      <c r="G202" s="407"/>
      <c r="H202" s="407"/>
      <c r="I202" s="407"/>
      <c r="J202" s="407"/>
      <c r="K202" s="407"/>
      <c r="L202" s="407"/>
    </row>
    <row r="203" spans="3:12">
      <c r="C203" s="407"/>
      <c r="D203" s="407"/>
      <c r="E203" s="407"/>
      <c r="F203" s="407"/>
      <c r="G203" s="407"/>
      <c r="H203" s="407"/>
      <c r="I203" s="407"/>
      <c r="J203" s="407"/>
      <c r="K203" s="407"/>
      <c r="L203" s="407"/>
    </row>
    <row r="204" spans="3:12">
      <c r="C204" s="407"/>
      <c r="D204" s="407"/>
      <c r="E204" s="407"/>
      <c r="F204" s="407"/>
      <c r="G204" s="407"/>
      <c r="H204" s="407"/>
      <c r="I204" s="407"/>
      <c r="J204" s="407"/>
      <c r="K204" s="407"/>
      <c r="L204" s="407"/>
    </row>
    <row r="205" spans="3:12">
      <c r="C205" s="407"/>
      <c r="D205" s="407"/>
      <c r="E205" s="407"/>
      <c r="F205" s="407"/>
      <c r="G205" s="407"/>
      <c r="H205" s="407"/>
      <c r="I205" s="407"/>
      <c r="J205" s="407"/>
      <c r="K205" s="407"/>
      <c r="L205" s="407"/>
    </row>
    <row r="206" spans="3:12">
      <c r="C206" s="407"/>
      <c r="D206" s="407"/>
      <c r="E206" s="407"/>
      <c r="F206" s="407"/>
      <c r="G206" s="407"/>
      <c r="H206" s="407"/>
      <c r="I206" s="407"/>
      <c r="J206" s="407"/>
      <c r="K206" s="407"/>
      <c r="L206" s="407"/>
    </row>
    <row r="207" spans="3:12">
      <c r="C207" s="407"/>
      <c r="D207" s="407"/>
      <c r="E207" s="407"/>
      <c r="F207" s="407"/>
      <c r="G207" s="407"/>
      <c r="H207" s="407"/>
      <c r="I207" s="407"/>
      <c r="J207" s="407"/>
      <c r="K207" s="407"/>
      <c r="L207" s="407"/>
    </row>
    <row r="208" spans="3:12">
      <c r="C208" s="407"/>
      <c r="D208" s="407"/>
      <c r="E208" s="407"/>
      <c r="F208" s="407"/>
      <c r="G208" s="407"/>
      <c r="H208" s="407"/>
      <c r="I208" s="407"/>
      <c r="J208" s="407"/>
      <c r="K208" s="407"/>
      <c r="L208" s="407"/>
    </row>
    <row r="209" spans="3:12">
      <c r="C209" s="407"/>
      <c r="D209" s="407"/>
      <c r="E209" s="407"/>
      <c r="F209" s="407"/>
      <c r="G209" s="407"/>
      <c r="H209" s="407"/>
      <c r="I209" s="407"/>
      <c r="J209" s="407"/>
      <c r="K209" s="407"/>
      <c r="L209" s="407"/>
    </row>
    <row r="210" spans="3:12">
      <c r="C210" s="407"/>
      <c r="D210" s="407"/>
      <c r="E210" s="407"/>
      <c r="F210" s="407"/>
      <c r="G210" s="407"/>
      <c r="H210" s="407"/>
      <c r="I210" s="407"/>
      <c r="J210" s="407"/>
      <c r="K210" s="407"/>
      <c r="L210" s="407"/>
    </row>
    <row r="211" spans="3:12">
      <c r="C211" s="407"/>
      <c r="D211" s="407"/>
      <c r="E211" s="407"/>
      <c r="F211" s="407"/>
      <c r="G211" s="407"/>
      <c r="H211" s="407"/>
      <c r="I211" s="407"/>
      <c r="J211" s="407"/>
      <c r="K211" s="407"/>
      <c r="L211" s="407"/>
    </row>
    <row r="212" spans="3:12">
      <c r="C212" s="407"/>
      <c r="D212" s="407"/>
      <c r="E212" s="407"/>
      <c r="F212" s="407"/>
      <c r="G212" s="407"/>
      <c r="H212" s="407"/>
      <c r="I212" s="407"/>
      <c r="J212" s="407"/>
      <c r="K212" s="407"/>
      <c r="L212" s="407"/>
    </row>
    <row r="213" spans="3:12">
      <c r="C213" s="407"/>
      <c r="D213" s="407"/>
      <c r="E213" s="407"/>
      <c r="F213" s="407"/>
      <c r="G213" s="407"/>
      <c r="H213" s="407"/>
      <c r="I213" s="407"/>
      <c r="J213" s="407"/>
      <c r="K213" s="407"/>
      <c r="L213" s="407"/>
    </row>
    <row r="214" spans="3:12">
      <c r="C214" s="407"/>
      <c r="D214" s="407"/>
      <c r="E214" s="407"/>
      <c r="F214" s="407"/>
      <c r="G214" s="407"/>
      <c r="H214" s="407"/>
      <c r="I214" s="407"/>
      <c r="J214" s="407"/>
      <c r="K214" s="407"/>
      <c r="L214" s="407"/>
    </row>
    <row r="215" spans="3:12">
      <c r="C215" s="407"/>
      <c r="D215" s="407"/>
      <c r="E215" s="407"/>
      <c r="F215" s="407"/>
      <c r="G215" s="407"/>
      <c r="H215" s="407"/>
      <c r="I215" s="407"/>
      <c r="J215" s="407"/>
      <c r="K215" s="407"/>
      <c r="L215" s="407"/>
    </row>
    <row r="216" spans="3:12">
      <c r="C216" s="407"/>
      <c r="D216" s="407"/>
      <c r="E216" s="407"/>
      <c r="F216" s="407"/>
      <c r="G216" s="407"/>
      <c r="H216" s="407"/>
      <c r="I216" s="407"/>
      <c r="J216" s="407"/>
      <c r="K216" s="407"/>
      <c r="L216" s="407"/>
    </row>
    <row r="217" spans="3:12">
      <c r="C217" s="407"/>
      <c r="D217" s="407"/>
      <c r="E217" s="407"/>
      <c r="F217" s="407"/>
      <c r="G217" s="407"/>
      <c r="H217" s="407"/>
      <c r="I217" s="407"/>
      <c r="J217" s="407"/>
      <c r="K217" s="407"/>
      <c r="L217" s="407"/>
    </row>
    <row r="218" spans="3:12">
      <c r="C218" s="407"/>
      <c r="D218" s="407"/>
      <c r="E218" s="407"/>
      <c r="F218" s="407"/>
      <c r="G218" s="407"/>
      <c r="H218" s="407"/>
      <c r="I218" s="407"/>
      <c r="J218" s="407"/>
      <c r="K218" s="407"/>
      <c r="L218" s="407"/>
    </row>
    <row r="219" spans="3:12">
      <c r="C219" s="407"/>
      <c r="D219" s="407"/>
      <c r="E219" s="407"/>
      <c r="F219" s="407"/>
      <c r="G219" s="407"/>
      <c r="H219" s="407"/>
      <c r="I219" s="407"/>
      <c r="J219" s="407"/>
      <c r="K219" s="407"/>
      <c r="L219" s="407"/>
    </row>
    <row r="220" spans="3:12">
      <c r="C220" s="407"/>
      <c r="D220" s="407"/>
      <c r="E220" s="407"/>
      <c r="F220" s="407"/>
      <c r="G220" s="407"/>
      <c r="H220" s="407"/>
      <c r="I220" s="407"/>
      <c r="J220" s="407"/>
      <c r="K220" s="407"/>
      <c r="L220" s="407"/>
    </row>
    <row r="221" spans="3:12">
      <c r="C221" s="407"/>
      <c r="D221" s="407"/>
      <c r="E221" s="407"/>
      <c r="F221" s="407"/>
      <c r="G221" s="407"/>
      <c r="H221" s="407"/>
      <c r="I221" s="407"/>
      <c r="J221" s="407"/>
      <c r="K221" s="407"/>
      <c r="L221" s="407"/>
    </row>
    <row r="222" spans="3:12">
      <c r="C222" s="407"/>
      <c r="D222" s="407"/>
      <c r="E222" s="407"/>
      <c r="F222" s="407"/>
      <c r="G222" s="407"/>
      <c r="H222" s="407"/>
      <c r="I222" s="407"/>
      <c r="J222" s="407"/>
      <c r="K222" s="407"/>
      <c r="L222" s="407"/>
    </row>
    <row r="223" spans="3:12">
      <c r="C223" s="407"/>
      <c r="D223" s="407"/>
      <c r="E223" s="407"/>
      <c r="F223" s="407"/>
      <c r="G223" s="407"/>
      <c r="H223" s="407"/>
      <c r="I223" s="407"/>
      <c r="J223" s="407"/>
      <c r="K223" s="407"/>
      <c r="L223" s="407"/>
    </row>
    <row r="224" spans="3:12">
      <c r="C224" s="407"/>
      <c r="D224" s="407"/>
      <c r="E224" s="407"/>
      <c r="F224" s="407"/>
      <c r="G224" s="407"/>
      <c r="H224" s="407"/>
      <c r="I224" s="407"/>
      <c r="J224" s="407"/>
      <c r="K224" s="407"/>
      <c r="L224" s="407"/>
    </row>
    <row r="225" spans="3:12">
      <c r="C225" s="407"/>
      <c r="D225" s="407"/>
      <c r="E225" s="407"/>
      <c r="F225" s="407"/>
      <c r="G225" s="407"/>
      <c r="H225" s="407"/>
      <c r="I225" s="407"/>
      <c r="J225" s="407"/>
      <c r="K225" s="407"/>
      <c r="L225" s="407"/>
    </row>
    <row r="226" spans="3:12">
      <c r="C226" s="407"/>
      <c r="D226" s="407"/>
      <c r="E226" s="407"/>
      <c r="F226" s="407"/>
      <c r="G226" s="407"/>
      <c r="H226" s="407"/>
      <c r="I226" s="407"/>
      <c r="J226" s="407"/>
      <c r="K226" s="407"/>
      <c r="L226" s="407"/>
    </row>
    <row r="227" spans="3:12">
      <c r="C227" s="407"/>
      <c r="D227" s="407"/>
      <c r="E227" s="407"/>
      <c r="F227" s="407"/>
      <c r="G227" s="407"/>
      <c r="H227" s="407"/>
      <c r="I227" s="407"/>
      <c r="J227" s="407"/>
      <c r="K227" s="407"/>
      <c r="L227" s="407"/>
    </row>
    <row r="228" spans="3:12">
      <c r="C228" s="407"/>
      <c r="D228" s="407"/>
      <c r="E228" s="407"/>
      <c r="F228" s="407"/>
      <c r="G228" s="407"/>
      <c r="H228" s="407"/>
      <c r="I228" s="407"/>
      <c r="J228" s="407"/>
      <c r="K228" s="407"/>
      <c r="L228" s="407"/>
    </row>
    <row r="229" spans="3:12">
      <c r="C229" s="407"/>
      <c r="D229" s="407"/>
      <c r="E229" s="407"/>
      <c r="F229" s="407"/>
      <c r="G229" s="407"/>
      <c r="H229" s="407"/>
      <c r="I229" s="407"/>
      <c r="J229" s="407"/>
      <c r="K229" s="407"/>
      <c r="L229" s="407"/>
    </row>
    <row r="230" spans="3:12">
      <c r="C230" s="407"/>
      <c r="D230" s="407"/>
      <c r="E230" s="407"/>
      <c r="F230" s="407"/>
      <c r="G230" s="407"/>
      <c r="H230" s="407"/>
      <c r="I230" s="407"/>
      <c r="J230" s="407"/>
      <c r="K230" s="407"/>
      <c r="L230" s="407"/>
    </row>
    <row r="231" spans="3:12">
      <c r="C231" s="407"/>
      <c r="D231" s="407"/>
      <c r="E231" s="407"/>
      <c r="F231" s="407"/>
      <c r="G231" s="407"/>
      <c r="H231" s="407"/>
      <c r="I231" s="407"/>
      <c r="J231" s="407"/>
      <c r="K231" s="407"/>
      <c r="L231" s="407"/>
    </row>
    <row r="232" spans="3:12">
      <c r="C232" s="407"/>
      <c r="D232" s="407"/>
      <c r="E232" s="407"/>
      <c r="F232" s="407"/>
      <c r="G232" s="407"/>
      <c r="H232" s="407"/>
      <c r="I232" s="407"/>
      <c r="J232" s="407"/>
      <c r="K232" s="407"/>
      <c r="L232" s="407"/>
    </row>
    <row r="233" spans="3:12">
      <c r="C233" s="407"/>
      <c r="D233" s="407"/>
      <c r="E233" s="407"/>
      <c r="F233" s="407"/>
      <c r="G233" s="407"/>
      <c r="H233" s="407"/>
      <c r="I233" s="407"/>
      <c r="J233" s="407"/>
      <c r="K233" s="407"/>
      <c r="L233" s="407"/>
    </row>
    <row r="234" spans="3:12">
      <c r="C234" s="407"/>
      <c r="D234" s="407"/>
      <c r="E234" s="407"/>
      <c r="F234" s="407"/>
      <c r="G234" s="407"/>
      <c r="H234" s="407"/>
      <c r="I234" s="407"/>
      <c r="J234" s="407"/>
      <c r="K234" s="407"/>
      <c r="L234" s="407"/>
    </row>
    <row r="235" spans="3:12">
      <c r="C235" s="407"/>
      <c r="D235" s="407"/>
      <c r="E235" s="407"/>
      <c r="F235" s="407"/>
      <c r="G235" s="407"/>
      <c r="H235" s="407"/>
      <c r="I235" s="407"/>
      <c r="J235" s="407"/>
      <c r="K235" s="407"/>
      <c r="L235" s="407"/>
    </row>
    <row r="236" spans="3:12">
      <c r="C236" s="407"/>
      <c r="D236" s="407"/>
      <c r="E236" s="407"/>
      <c r="F236" s="407"/>
      <c r="G236" s="407"/>
      <c r="H236" s="407"/>
      <c r="I236" s="407"/>
      <c r="J236" s="407"/>
      <c r="K236" s="407"/>
      <c r="L236" s="407"/>
    </row>
    <row r="237" spans="3:12">
      <c r="C237" s="407"/>
      <c r="D237" s="407"/>
      <c r="E237" s="407"/>
      <c r="F237" s="407"/>
      <c r="G237" s="407"/>
      <c r="H237" s="407"/>
      <c r="I237" s="407"/>
      <c r="J237" s="407"/>
      <c r="K237" s="407"/>
      <c r="L237" s="407"/>
    </row>
    <row r="238" spans="3:12">
      <c r="C238" s="407"/>
      <c r="D238" s="407"/>
      <c r="E238" s="407"/>
      <c r="F238" s="407"/>
      <c r="G238" s="407"/>
      <c r="H238" s="407"/>
      <c r="I238" s="407"/>
      <c r="J238" s="407"/>
      <c r="K238" s="407"/>
      <c r="L238" s="407"/>
    </row>
    <row r="239" spans="3:12">
      <c r="C239" s="407"/>
      <c r="D239" s="407"/>
      <c r="E239" s="407"/>
      <c r="F239" s="407"/>
      <c r="G239" s="407"/>
      <c r="H239" s="407"/>
      <c r="I239" s="407"/>
      <c r="J239" s="407"/>
      <c r="K239" s="407"/>
      <c r="L239" s="407"/>
    </row>
    <row r="240" spans="3:12">
      <c r="C240" s="407"/>
      <c r="D240" s="407"/>
      <c r="E240" s="407"/>
      <c r="F240" s="407"/>
      <c r="G240" s="407"/>
      <c r="H240" s="407"/>
      <c r="I240" s="407"/>
      <c r="J240" s="407"/>
      <c r="K240" s="407"/>
      <c r="L240" s="407"/>
    </row>
    <row r="241" spans="3:12">
      <c r="C241" s="407"/>
      <c r="D241" s="407"/>
      <c r="E241" s="407"/>
      <c r="F241" s="407"/>
      <c r="G241" s="407"/>
      <c r="H241" s="407"/>
      <c r="I241" s="407"/>
      <c r="J241" s="407"/>
      <c r="K241" s="407"/>
      <c r="L241" s="407"/>
    </row>
    <row r="242" spans="3:12">
      <c r="C242" s="407"/>
      <c r="D242" s="407"/>
      <c r="E242" s="407"/>
      <c r="F242" s="407"/>
      <c r="G242" s="407"/>
      <c r="H242" s="407"/>
      <c r="I242" s="407"/>
      <c r="J242" s="407"/>
      <c r="K242" s="407"/>
      <c r="L242" s="407"/>
    </row>
    <row r="243" spans="3:12">
      <c r="C243" s="407"/>
      <c r="D243" s="407"/>
      <c r="E243" s="407"/>
      <c r="F243" s="407"/>
      <c r="G243" s="407"/>
      <c r="H243" s="407"/>
      <c r="I243" s="407"/>
      <c r="J243" s="407"/>
      <c r="K243" s="407"/>
      <c r="L243" s="407"/>
    </row>
    <row r="244" spans="3:12">
      <c r="C244" s="407"/>
      <c r="D244" s="407"/>
      <c r="E244" s="407"/>
      <c r="F244" s="407"/>
      <c r="G244" s="407"/>
      <c r="H244" s="407"/>
      <c r="I244" s="407"/>
      <c r="J244" s="407"/>
      <c r="K244" s="407"/>
      <c r="L244" s="407"/>
    </row>
    <row r="245" spans="3:12">
      <c r="C245" s="407"/>
      <c r="D245" s="407"/>
      <c r="E245" s="407"/>
      <c r="F245" s="407"/>
      <c r="G245" s="407"/>
      <c r="H245" s="407"/>
      <c r="I245" s="407"/>
      <c r="J245" s="407"/>
      <c r="K245" s="407"/>
      <c r="L245" s="407"/>
    </row>
    <row r="246" spans="3:12">
      <c r="C246" s="407"/>
      <c r="D246" s="407"/>
      <c r="E246" s="407"/>
      <c r="F246" s="407"/>
      <c r="G246" s="407"/>
      <c r="H246" s="407"/>
      <c r="I246" s="407"/>
      <c r="J246" s="407"/>
      <c r="K246" s="407"/>
      <c r="L246" s="407"/>
    </row>
    <row r="247" spans="3:12">
      <c r="C247" s="407"/>
      <c r="D247" s="407"/>
      <c r="E247" s="407"/>
      <c r="F247" s="407"/>
      <c r="G247" s="407"/>
      <c r="H247" s="407"/>
      <c r="I247" s="407"/>
      <c r="J247" s="407"/>
      <c r="K247" s="407"/>
      <c r="L247" s="407"/>
    </row>
    <row r="248" spans="3:12">
      <c r="C248" s="407"/>
      <c r="D248" s="407"/>
      <c r="E248" s="407"/>
      <c r="F248" s="407"/>
      <c r="G248" s="407"/>
      <c r="H248" s="407"/>
      <c r="I248" s="407"/>
      <c r="J248" s="407"/>
      <c r="K248" s="407"/>
      <c r="L248" s="407"/>
    </row>
    <row r="249" spans="3:12">
      <c r="C249" s="407"/>
      <c r="D249" s="407"/>
      <c r="E249" s="407"/>
      <c r="F249" s="407"/>
      <c r="G249" s="407"/>
      <c r="H249" s="407"/>
      <c r="I249" s="407"/>
      <c r="J249" s="407"/>
      <c r="K249" s="407"/>
      <c r="L249" s="407"/>
    </row>
    <row r="250" spans="3:12">
      <c r="C250" s="407"/>
      <c r="D250" s="407"/>
      <c r="E250" s="407"/>
      <c r="F250" s="407"/>
      <c r="G250" s="407"/>
      <c r="H250" s="407"/>
      <c r="I250" s="407"/>
      <c r="J250" s="407"/>
      <c r="K250" s="407"/>
      <c r="L250" s="407"/>
    </row>
    <row r="251" spans="3:12">
      <c r="C251" s="407"/>
      <c r="D251" s="407"/>
      <c r="E251" s="407"/>
      <c r="F251" s="407"/>
      <c r="G251" s="407"/>
      <c r="H251" s="407"/>
      <c r="I251" s="407"/>
      <c r="J251" s="407"/>
      <c r="K251" s="407"/>
      <c r="L251" s="407"/>
    </row>
    <row r="252" spans="3:12">
      <c r="C252" s="407"/>
      <c r="D252" s="407"/>
      <c r="E252" s="407"/>
      <c r="F252" s="407"/>
      <c r="G252" s="407"/>
      <c r="H252" s="407"/>
      <c r="I252" s="407"/>
      <c r="J252" s="407"/>
      <c r="K252" s="407"/>
      <c r="L252" s="407"/>
    </row>
    <row r="253" spans="3:12">
      <c r="C253" s="407"/>
      <c r="D253" s="407"/>
      <c r="E253" s="407"/>
      <c r="F253" s="407"/>
      <c r="G253" s="407"/>
      <c r="H253" s="407"/>
      <c r="I253" s="407"/>
      <c r="J253" s="407"/>
      <c r="K253" s="407"/>
      <c r="L253" s="407"/>
    </row>
    <row r="254" spans="3:12">
      <c r="C254" s="407"/>
      <c r="D254" s="407"/>
      <c r="E254" s="407"/>
      <c r="F254" s="407"/>
      <c r="G254" s="407"/>
      <c r="H254" s="407"/>
      <c r="I254" s="407"/>
      <c r="J254" s="407"/>
      <c r="K254" s="407"/>
      <c r="L254" s="407"/>
    </row>
    <row r="255" spans="3:12">
      <c r="C255" s="407"/>
      <c r="D255" s="407"/>
      <c r="E255" s="407"/>
      <c r="F255" s="407"/>
      <c r="G255" s="407"/>
      <c r="H255" s="407"/>
      <c r="I255" s="407"/>
      <c r="J255" s="407"/>
      <c r="K255" s="407"/>
      <c r="L255" s="407"/>
    </row>
    <row r="256" spans="3:12">
      <c r="C256" s="407"/>
      <c r="D256" s="407"/>
      <c r="E256" s="407"/>
      <c r="F256" s="407"/>
      <c r="G256" s="407"/>
      <c r="H256" s="407"/>
      <c r="I256" s="407"/>
      <c r="J256" s="407"/>
      <c r="K256" s="407"/>
      <c r="L256" s="407"/>
    </row>
    <row r="257" spans="3:12">
      <c r="C257" s="407"/>
      <c r="D257" s="407"/>
      <c r="E257" s="407"/>
      <c r="F257" s="407"/>
      <c r="G257" s="407"/>
      <c r="H257" s="407"/>
      <c r="I257" s="407"/>
      <c r="J257" s="407"/>
      <c r="K257" s="407"/>
      <c r="L257" s="407"/>
    </row>
    <row r="258" spans="3:12">
      <c r="C258" s="407"/>
      <c r="D258" s="407"/>
      <c r="E258" s="407"/>
      <c r="F258" s="407"/>
      <c r="G258" s="407"/>
      <c r="H258" s="407"/>
      <c r="I258" s="407"/>
      <c r="J258" s="407"/>
      <c r="K258" s="407"/>
      <c r="L258" s="407"/>
    </row>
    <row r="259" spans="3:12">
      <c r="C259" s="407"/>
      <c r="D259" s="407"/>
      <c r="E259" s="407"/>
      <c r="F259" s="407"/>
      <c r="G259" s="407"/>
      <c r="H259" s="407"/>
      <c r="I259" s="407"/>
      <c r="J259" s="407"/>
      <c r="K259" s="407"/>
      <c r="L259" s="407"/>
    </row>
    <row r="260" spans="3:12">
      <c r="C260" s="407"/>
      <c r="D260" s="407"/>
      <c r="E260" s="407"/>
      <c r="F260" s="407"/>
      <c r="G260" s="407"/>
      <c r="H260" s="407"/>
      <c r="I260" s="407"/>
      <c r="J260" s="407"/>
      <c r="K260" s="407"/>
      <c r="L260" s="407"/>
    </row>
    <row r="261" spans="3:12">
      <c r="C261" s="407"/>
      <c r="D261" s="407"/>
      <c r="E261" s="407"/>
      <c r="F261" s="407"/>
      <c r="G261" s="407"/>
      <c r="H261" s="407"/>
      <c r="I261" s="407"/>
      <c r="J261" s="407"/>
      <c r="K261" s="407"/>
      <c r="L261" s="407"/>
    </row>
    <row r="262" spans="3:12">
      <c r="C262" s="407"/>
      <c r="D262" s="407"/>
      <c r="E262" s="407"/>
      <c r="F262" s="407"/>
      <c r="G262" s="407"/>
      <c r="H262" s="407"/>
      <c r="I262" s="407"/>
      <c r="J262" s="407"/>
      <c r="K262" s="407"/>
      <c r="L262" s="407"/>
    </row>
    <row r="263" spans="3:12">
      <c r="C263" s="407"/>
      <c r="D263" s="407"/>
      <c r="E263" s="407"/>
      <c r="F263" s="407"/>
      <c r="G263" s="407"/>
      <c r="H263" s="407"/>
      <c r="I263" s="407"/>
      <c r="J263" s="407"/>
      <c r="K263" s="407"/>
      <c r="L263" s="407"/>
    </row>
    <row r="264" spans="3:12">
      <c r="C264" s="407"/>
      <c r="D264" s="407"/>
      <c r="E264" s="407"/>
      <c r="F264" s="407"/>
      <c r="G264" s="407"/>
      <c r="H264" s="407"/>
      <c r="I264" s="407"/>
      <c r="J264" s="407"/>
      <c r="K264" s="407"/>
      <c r="L264" s="407"/>
    </row>
    <row r="265" spans="3:12">
      <c r="C265" s="407"/>
      <c r="D265" s="407"/>
      <c r="E265" s="407"/>
      <c r="F265" s="407"/>
      <c r="G265" s="407"/>
      <c r="H265" s="407"/>
      <c r="I265" s="407"/>
      <c r="J265" s="407"/>
      <c r="K265" s="407"/>
      <c r="L265" s="407"/>
    </row>
    <row r="266" spans="3:12">
      <c r="C266" s="407"/>
      <c r="D266" s="407"/>
      <c r="E266" s="407"/>
      <c r="F266" s="407"/>
      <c r="G266" s="407"/>
      <c r="H266" s="407"/>
      <c r="I266" s="407"/>
      <c r="J266" s="407"/>
      <c r="K266" s="407"/>
      <c r="L266" s="407"/>
    </row>
    <row r="267" spans="3:12">
      <c r="C267" s="407"/>
      <c r="D267" s="407"/>
      <c r="E267" s="407"/>
      <c r="F267" s="407"/>
      <c r="G267" s="407"/>
      <c r="H267" s="407"/>
      <c r="I267" s="407"/>
      <c r="J267" s="407"/>
      <c r="K267" s="407"/>
      <c r="L267" s="407"/>
    </row>
    <row r="268" spans="3:12">
      <c r="C268" s="407"/>
      <c r="D268" s="407"/>
      <c r="E268" s="407"/>
      <c r="F268" s="407"/>
      <c r="G268" s="407"/>
      <c r="H268" s="407"/>
      <c r="I268" s="407"/>
      <c r="J268" s="407"/>
      <c r="K268" s="407"/>
      <c r="L268" s="407"/>
    </row>
    <row r="269" spans="3:12">
      <c r="C269" s="407"/>
      <c r="D269" s="407"/>
      <c r="E269" s="407"/>
      <c r="F269" s="407"/>
      <c r="G269" s="407"/>
      <c r="H269" s="407"/>
      <c r="I269" s="407"/>
      <c r="J269" s="407"/>
      <c r="K269" s="407"/>
      <c r="L269" s="407"/>
    </row>
    <row r="270" spans="3:12">
      <c r="C270" s="407"/>
      <c r="D270" s="407"/>
      <c r="E270" s="407"/>
      <c r="F270" s="407"/>
      <c r="G270" s="407"/>
      <c r="H270" s="407"/>
      <c r="I270" s="407"/>
      <c r="J270" s="407"/>
      <c r="K270" s="407"/>
      <c r="L270" s="407"/>
    </row>
    <row r="271" spans="3:12">
      <c r="C271" s="407"/>
      <c r="D271" s="407"/>
      <c r="E271" s="407"/>
      <c r="F271" s="407"/>
      <c r="G271" s="407"/>
      <c r="H271" s="407"/>
      <c r="I271" s="407"/>
      <c r="J271" s="407"/>
      <c r="K271" s="407"/>
      <c r="L271" s="407"/>
    </row>
    <row r="272" spans="3:12">
      <c r="C272" s="407"/>
      <c r="D272" s="407"/>
      <c r="E272" s="407"/>
      <c r="F272" s="407"/>
      <c r="G272" s="407"/>
      <c r="H272" s="407"/>
      <c r="I272" s="407"/>
      <c r="J272" s="407"/>
      <c r="K272" s="407"/>
      <c r="L272" s="407"/>
    </row>
    <row r="273" spans="3:12">
      <c r="C273" s="407"/>
      <c r="D273" s="407"/>
      <c r="E273" s="407"/>
      <c r="F273" s="407"/>
      <c r="G273" s="407"/>
      <c r="H273" s="407"/>
      <c r="I273" s="407"/>
      <c r="J273" s="407"/>
      <c r="K273" s="407"/>
      <c r="L273" s="407"/>
    </row>
    <row r="274" spans="3:12">
      <c r="C274" s="407"/>
      <c r="D274" s="407"/>
      <c r="E274" s="407"/>
      <c r="F274" s="407"/>
      <c r="G274" s="407"/>
      <c r="H274" s="407"/>
      <c r="I274" s="407"/>
      <c r="J274" s="407"/>
      <c r="K274" s="407"/>
      <c r="L274" s="407"/>
    </row>
    <row r="275" spans="3:12">
      <c r="C275" s="407"/>
      <c r="D275" s="407"/>
      <c r="E275" s="407"/>
      <c r="F275" s="407"/>
      <c r="G275" s="407"/>
      <c r="H275" s="407"/>
      <c r="I275" s="407"/>
      <c r="J275" s="407"/>
      <c r="K275" s="407"/>
      <c r="L275" s="407"/>
    </row>
    <row r="276" spans="3:12">
      <c r="C276" s="407"/>
      <c r="D276" s="407"/>
      <c r="E276" s="407"/>
      <c r="F276" s="407"/>
      <c r="G276" s="407"/>
      <c r="H276" s="407"/>
      <c r="I276" s="407"/>
      <c r="J276" s="407"/>
      <c r="K276" s="407"/>
      <c r="L276" s="407"/>
    </row>
    <row r="277" spans="3:12">
      <c r="C277" s="407"/>
      <c r="D277" s="407"/>
      <c r="E277" s="407"/>
      <c r="F277" s="407"/>
      <c r="G277" s="407"/>
      <c r="H277" s="407"/>
      <c r="I277" s="407"/>
      <c r="J277" s="407"/>
      <c r="K277" s="407"/>
      <c r="L277" s="407"/>
    </row>
    <row r="278" spans="3:12">
      <c r="C278" s="407"/>
      <c r="D278" s="407"/>
      <c r="E278" s="407"/>
      <c r="F278" s="407"/>
      <c r="G278" s="407"/>
      <c r="H278" s="407"/>
      <c r="I278" s="407"/>
      <c r="J278" s="407"/>
      <c r="K278" s="407"/>
      <c r="L278" s="407"/>
    </row>
    <row r="279" spans="3:12">
      <c r="C279" s="407"/>
      <c r="D279" s="407"/>
      <c r="E279" s="407"/>
      <c r="F279" s="407"/>
      <c r="G279" s="407"/>
      <c r="H279" s="407"/>
      <c r="I279" s="407"/>
      <c r="J279" s="407"/>
      <c r="K279" s="407"/>
      <c r="L279" s="407"/>
    </row>
    <row r="280" spans="3:12">
      <c r="C280" s="407"/>
      <c r="D280" s="407"/>
      <c r="E280" s="407"/>
      <c r="F280" s="407"/>
      <c r="G280" s="407"/>
      <c r="H280" s="407"/>
      <c r="I280" s="407"/>
      <c r="J280" s="407"/>
      <c r="K280" s="407"/>
      <c r="L280" s="407"/>
    </row>
    <row r="281" spans="3:12">
      <c r="C281" s="407"/>
      <c r="D281" s="407"/>
      <c r="E281" s="407"/>
      <c r="F281" s="407"/>
      <c r="G281" s="407"/>
      <c r="H281" s="407"/>
      <c r="I281" s="407"/>
      <c r="J281" s="407"/>
      <c r="K281" s="407"/>
      <c r="L281" s="407"/>
    </row>
    <row r="282" spans="3:12">
      <c r="C282" s="407"/>
      <c r="D282" s="407"/>
      <c r="E282" s="407"/>
      <c r="F282" s="407"/>
      <c r="G282" s="407"/>
      <c r="H282" s="407"/>
      <c r="I282" s="407"/>
      <c r="J282" s="407"/>
      <c r="K282" s="407"/>
      <c r="L282" s="407"/>
    </row>
    <row r="283" spans="3:12">
      <c r="C283" s="407"/>
      <c r="D283" s="407"/>
      <c r="E283" s="407"/>
      <c r="F283" s="407"/>
      <c r="G283" s="407"/>
      <c r="H283" s="407"/>
      <c r="I283" s="407"/>
      <c r="J283" s="407"/>
      <c r="K283" s="407"/>
      <c r="L283" s="407"/>
    </row>
    <row r="284" spans="3:12">
      <c r="C284" s="407"/>
      <c r="D284" s="407"/>
      <c r="E284" s="407"/>
      <c r="F284" s="407"/>
      <c r="G284" s="407"/>
      <c r="H284" s="407"/>
      <c r="I284" s="407"/>
      <c r="J284" s="407"/>
      <c r="K284" s="407"/>
      <c r="L284" s="407"/>
    </row>
    <row r="285" spans="3:12">
      <c r="C285" s="407"/>
      <c r="D285" s="407"/>
      <c r="E285" s="407"/>
      <c r="F285" s="407"/>
      <c r="G285" s="407"/>
      <c r="H285" s="407"/>
      <c r="I285" s="407"/>
      <c r="J285" s="407"/>
      <c r="K285" s="407"/>
      <c r="L285" s="407"/>
    </row>
    <row r="286" spans="3:12">
      <c r="C286" s="407"/>
      <c r="D286" s="407"/>
      <c r="E286" s="407"/>
      <c r="F286" s="407"/>
      <c r="G286" s="407"/>
      <c r="H286" s="407"/>
      <c r="I286" s="407"/>
      <c r="J286" s="407"/>
      <c r="K286" s="407"/>
      <c r="L286" s="407"/>
    </row>
    <row r="287" spans="3:12">
      <c r="C287" s="407"/>
      <c r="D287" s="407"/>
      <c r="E287" s="407"/>
      <c r="F287" s="407"/>
      <c r="G287" s="407"/>
      <c r="H287" s="407"/>
      <c r="I287" s="407"/>
      <c r="J287" s="407"/>
      <c r="K287" s="407"/>
      <c r="L287" s="407"/>
    </row>
    <row r="288" spans="3:12">
      <c r="C288" s="407"/>
      <c r="D288" s="407"/>
      <c r="E288" s="407"/>
      <c r="F288" s="407"/>
      <c r="G288" s="407"/>
      <c r="H288" s="407"/>
      <c r="I288" s="407"/>
      <c r="J288" s="407"/>
      <c r="K288" s="407"/>
      <c r="L288" s="407"/>
    </row>
    <row r="289" spans="3:12">
      <c r="C289" s="407"/>
      <c r="D289" s="407"/>
      <c r="E289" s="407"/>
      <c r="F289" s="407"/>
      <c r="G289" s="407"/>
      <c r="H289" s="407"/>
      <c r="I289" s="407"/>
      <c r="J289" s="407"/>
      <c r="K289" s="407"/>
      <c r="L289" s="407"/>
    </row>
    <row r="290" spans="3:12">
      <c r="C290" s="407"/>
      <c r="D290" s="407"/>
      <c r="E290" s="407"/>
      <c r="F290" s="407"/>
      <c r="G290" s="407"/>
      <c r="H290" s="407"/>
      <c r="I290" s="407"/>
      <c r="J290" s="407"/>
      <c r="K290" s="407"/>
      <c r="L290" s="407"/>
    </row>
    <row r="291" spans="3:12">
      <c r="C291" s="407"/>
      <c r="D291" s="407"/>
      <c r="E291" s="407"/>
      <c r="F291" s="407"/>
      <c r="G291" s="407"/>
      <c r="H291" s="407"/>
      <c r="I291" s="407"/>
      <c r="J291" s="407"/>
      <c r="K291" s="407"/>
      <c r="L291" s="407"/>
    </row>
    <row r="292" spans="3:12">
      <c r="C292" s="407"/>
      <c r="D292" s="407"/>
      <c r="E292" s="407"/>
      <c r="F292" s="407"/>
      <c r="G292" s="407"/>
      <c r="H292" s="407"/>
      <c r="I292" s="407"/>
      <c r="J292" s="407"/>
      <c r="K292" s="407"/>
      <c r="L292" s="407"/>
    </row>
    <row r="293" spans="3:12">
      <c r="C293" s="407"/>
      <c r="D293" s="407"/>
      <c r="E293" s="407"/>
      <c r="F293" s="407"/>
      <c r="G293" s="407"/>
      <c r="H293" s="407"/>
      <c r="I293" s="407"/>
      <c r="J293" s="407"/>
      <c r="K293" s="407"/>
      <c r="L293" s="407"/>
    </row>
    <row r="294" spans="3:12">
      <c r="C294" s="407"/>
      <c r="D294" s="407"/>
      <c r="E294" s="407"/>
      <c r="F294" s="407"/>
      <c r="G294" s="407"/>
      <c r="H294" s="407"/>
      <c r="I294" s="407"/>
      <c r="J294" s="407"/>
      <c r="K294" s="407"/>
      <c r="L294" s="407"/>
    </row>
    <row r="295" spans="3:12">
      <c r="C295" s="407"/>
      <c r="D295" s="407"/>
      <c r="E295" s="407"/>
      <c r="F295" s="407"/>
      <c r="G295" s="407"/>
      <c r="H295" s="407"/>
      <c r="I295" s="407"/>
      <c r="J295" s="407"/>
      <c r="K295" s="407"/>
      <c r="L295" s="407"/>
    </row>
    <row r="296" spans="3:12">
      <c r="C296" s="407"/>
      <c r="D296" s="407"/>
      <c r="E296" s="407"/>
      <c r="F296" s="407"/>
      <c r="G296" s="407"/>
      <c r="H296" s="407"/>
      <c r="I296" s="407"/>
      <c r="J296" s="407"/>
      <c r="K296" s="407"/>
      <c r="L296" s="407"/>
    </row>
    <row r="297" spans="3:12">
      <c r="C297" s="407"/>
      <c r="D297" s="407"/>
      <c r="E297" s="407"/>
      <c r="F297" s="407"/>
      <c r="G297" s="407"/>
      <c r="H297" s="407"/>
      <c r="I297" s="407"/>
      <c r="J297" s="407"/>
      <c r="K297" s="407"/>
      <c r="L297" s="407"/>
    </row>
    <row r="298" spans="3:12">
      <c r="C298" s="407"/>
      <c r="D298" s="407"/>
      <c r="E298" s="407"/>
      <c r="F298" s="407"/>
      <c r="G298" s="407"/>
      <c r="H298" s="407"/>
      <c r="I298" s="407"/>
      <c r="J298" s="407"/>
      <c r="K298" s="407"/>
      <c r="L298" s="407"/>
    </row>
    <row r="299" spans="3:12">
      <c r="C299" s="407"/>
      <c r="D299" s="407"/>
      <c r="E299" s="407"/>
      <c r="F299" s="407"/>
      <c r="G299" s="407"/>
      <c r="H299" s="407"/>
      <c r="I299" s="407"/>
      <c r="J299" s="407"/>
      <c r="K299" s="407"/>
      <c r="L299" s="407"/>
    </row>
    <row r="300" spans="3:12">
      <c r="C300" s="407"/>
      <c r="D300" s="407"/>
      <c r="E300" s="407"/>
      <c r="F300" s="407"/>
      <c r="G300" s="407"/>
      <c r="H300" s="407"/>
      <c r="I300" s="407"/>
      <c r="J300" s="407"/>
      <c r="K300" s="407"/>
      <c r="L300" s="407"/>
    </row>
    <row r="301" spans="3:12">
      <c r="C301" s="407"/>
      <c r="D301" s="407"/>
      <c r="E301" s="407"/>
      <c r="F301" s="407"/>
      <c r="G301" s="407"/>
      <c r="H301" s="407"/>
      <c r="I301" s="407"/>
      <c r="J301" s="407"/>
      <c r="K301" s="407"/>
      <c r="L301" s="407"/>
    </row>
    <row r="302" spans="3:12">
      <c r="C302" s="407"/>
      <c r="D302" s="407"/>
      <c r="E302" s="407"/>
      <c r="F302" s="407"/>
      <c r="G302" s="407"/>
      <c r="H302" s="407"/>
      <c r="I302" s="407"/>
      <c r="J302" s="407"/>
      <c r="K302" s="407"/>
      <c r="L302" s="407"/>
    </row>
    <row r="303" spans="3:12">
      <c r="C303" s="407"/>
      <c r="D303" s="407"/>
      <c r="E303" s="407"/>
      <c r="F303" s="407"/>
      <c r="G303" s="407"/>
      <c r="H303" s="407"/>
      <c r="I303" s="407"/>
      <c r="J303" s="407"/>
      <c r="K303" s="407"/>
      <c r="L303" s="407"/>
    </row>
    <row r="304" spans="3:12">
      <c r="C304" s="407"/>
      <c r="D304" s="407"/>
      <c r="E304" s="407"/>
      <c r="F304" s="407"/>
      <c r="G304" s="407"/>
      <c r="H304" s="407"/>
      <c r="I304" s="407"/>
      <c r="J304" s="407"/>
      <c r="K304" s="407"/>
      <c r="L304" s="407"/>
    </row>
    <row r="305" spans="3:12">
      <c r="C305" s="407"/>
      <c r="D305" s="407"/>
      <c r="E305" s="407"/>
      <c r="F305" s="407"/>
      <c r="G305" s="407"/>
      <c r="H305" s="407"/>
      <c r="I305" s="407"/>
      <c r="J305" s="407"/>
      <c r="K305" s="407"/>
      <c r="L305" s="407"/>
    </row>
    <row r="306" spans="3:12">
      <c r="C306" s="407"/>
      <c r="D306" s="407"/>
      <c r="E306" s="407"/>
      <c r="F306" s="407"/>
      <c r="G306" s="407"/>
      <c r="H306" s="407"/>
      <c r="I306" s="407"/>
      <c r="J306" s="407"/>
      <c r="K306" s="407"/>
      <c r="L306" s="407"/>
    </row>
    <row r="307" spans="3:12">
      <c r="C307" s="407"/>
      <c r="D307" s="407"/>
      <c r="E307" s="407"/>
      <c r="F307" s="407"/>
      <c r="G307" s="407"/>
      <c r="H307" s="407"/>
      <c r="I307" s="407"/>
      <c r="J307" s="407"/>
      <c r="K307" s="407"/>
      <c r="L307" s="407"/>
    </row>
    <row r="308" spans="3:12">
      <c r="C308" s="407"/>
      <c r="D308" s="407"/>
      <c r="E308" s="407"/>
      <c r="F308" s="407"/>
      <c r="G308" s="407"/>
      <c r="H308" s="407"/>
      <c r="I308" s="407"/>
      <c r="J308" s="407"/>
      <c r="K308" s="407"/>
      <c r="L308" s="407"/>
    </row>
    <row r="309" spans="3:12">
      <c r="C309" s="407"/>
      <c r="D309" s="407"/>
      <c r="E309" s="407"/>
      <c r="F309" s="407"/>
      <c r="G309" s="407"/>
      <c r="H309" s="407"/>
      <c r="I309" s="407"/>
      <c r="J309" s="407"/>
      <c r="K309" s="407"/>
      <c r="L309" s="407"/>
    </row>
    <row r="310" spans="3:12">
      <c r="C310" s="407"/>
      <c r="D310" s="407"/>
      <c r="E310" s="407"/>
      <c r="F310" s="407"/>
      <c r="G310" s="407"/>
      <c r="H310" s="407"/>
      <c r="I310" s="407"/>
      <c r="J310" s="407"/>
      <c r="K310" s="407"/>
      <c r="L310" s="407"/>
    </row>
    <row r="311" spans="3:12">
      <c r="C311" s="407"/>
      <c r="D311" s="407"/>
      <c r="E311" s="407"/>
      <c r="F311" s="407"/>
      <c r="G311" s="407"/>
      <c r="H311" s="407"/>
      <c r="I311" s="407"/>
      <c r="J311" s="407"/>
      <c r="K311" s="407"/>
      <c r="L311" s="407"/>
    </row>
    <row r="312" spans="3:12">
      <c r="C312" s="407"/>
      <c r="D312" s="407"/>
      <c r="E312" s="407"/>
      <c r="F312" s="407"/>
      <c r="G312" s="407"/>
      <c r="H312" s="407"/>
      <c r="I312" s="407"/>
      <c r="J312" s="407"/>
      <c r="K312" s="407"/>
      <c r="L312" s="407"/>
    </row>
    <row r="313" spans="3:12">
      <c r="C313" s="407"/>
      <c r="D313" s="407"/>
      <c r="E313" s="407"/>
      <c r="F313" s="407"/>
      <c r="G313" s="407"/>
      <c r="H313" s="407"/>
      <c r="I313" s="407"/>
      <c r="J313" s="407"/>
      <c r="K313" s="407"/>
      <c r="L313" s="407"/>
    </row>
    <row r="314" spans="3:12">
      <c r="C314" s="407"/>
      <c r="D314" s="407"/>
      <c r="E314" s="407"/>
      <c r="F314" s="407"/>
      <c r="G314" s="407"/>
      <c r="H314" s="407"/>
      <c r="I314" s="407"/>
      <c r="J314" s="407"/>
      <c r="K314" s="407"/>
      <c r="L314" s="407"/>
    </row>
    <row r="315" spans="3:12">
      <c r="C315" s="407"/>
      <c r="D315" s="407"/>
      <c r="E315" s="407"/>
      <c r="F315" s="407"/>
      <c r="G315" s="407"/>
      <c r="H315" s="407"/>
      <c r="I315" s="407"/>
      <c r="J315" s="407"/>
      <c r="K315" s="407"/>
      <c r="L315" s="407"/>
    </row>
    <row r="316" spans="3:12">
      <c r="C316" s="407"/>
      <c r="D316" s="407"/>
      <c r="E316" s="407"/>
      <c r="F316" s="407"/>
      <c r="G316" s="407"/>
      <c r="H316" s="407"/>
      <c r="I316" s="407"/>
      <c r="J316" s="407"/>
      <c r="K316" s="407"/>
      <c r="L316" s="407"/>
    </row>
    <row r="317" spans="3:12">
      <c r="C317" s="407"/>
      <c r="D317" s="407"/>
      <c r="E317" s="407"/>
      <c r="F317" s="407"/>
      <c r="G317" s="407"/>
      <c r="H317" s="407"/>
      <c r="I317" s="407"/>
      <c r="J317" s="407"/>
      <c r="K317" s="407"/>
      <c r="L317" s="407"/>
    </row>
    <row r="318" spans="3:12">
      <c r="C318" s="407"/>
      <c r="D318" s="407"/>
      <c r="E318" s="407"/>
      <c r="F318" s="407"/>
      <c r="G318" s="407"/>
      <c r="H318" s="407"/>
      <c r="I318" s="407"/>
      <c r="J318" s="407"/>
      <c r="K318" s="407"/>
      <c r="L318" s="407"/>
    </row>
    <row r="319" spans="3:12">
      <c r="C319" s="407"/>
      <c r="D319" s="407"/>
      <c r="E319" s="407"/>
      <c r="F319" s="407"/>
      <c r="G319" s="407"/>
      <c r="H319" s="407"/>
      <c r="I319" s="407"/>
      <c r="J319" s="407"/>
      <c r="K319" s="407"/>
      <c r="L319" s="407"/>
    </row>
    <row r="320" spans="3:12">
      <c r="C320" s="407"/>
      <c r="D320" s="407"/>
      <c r="E320" s="407"/>
      <c r="F320" s="407"/>
      <c r="G320" s="407"/>
      <c r="H320" s="407"/>
      <c r="I320" s="407"/>
      <c r="J320" s="407"/>
      <c r="K320" s="407"/>
      <c r="L320" s="407"/>
    </row>
    <row r="321" spans="3:12">
      <c r="C321" s="407"/>
      <c r="D321" s="407"/>
      <c r="E321" s="407"/>
      <c r="F321" s="407"/>
      <c r="G321" s="407"/>
      <c r="H321" s="407"/>
      <c r="I321" s="407"/>
      <c r="J321" s="407"/>
      <c r="K321" s="407"/>
      <c r="L321" s="407"/>
    </row>
    <row r="322" spans="3:12">
      <c r="C322" s="407"/>
      <c r="D322" s="407"/>
      <c r="E322" s="407"/>
      <c r="F322" s="407"/>
      <c r="G322" s="407"/>
      <c r="H322" s="407"/>
      <c r="I322" s="407"/>
      <c r="J322" s="407"/>
      <c r="K322" s="407"/>
      <c r="L322" s="407"/>
    </row>
    <row r="323" spans="3:12">
      <c r="C323" s="407"/>
      <c r="D323" s="407"/>
      <c r="E323" s="407"/>
      <c r="F323" s="407"/>
      <c r="G323" s="407"/>
      <c r="H323" s="407"/>
      <c r="I323" s="407"/>
      <c r="J323" s="407"/>
      <c r="K323" s="407"/>
      <c r="L323" s="407"/>
    </row>
    <row r="324" spans="3:12">
      <c r="C324" s="407"/>
      <c r="D324" s="407"/>
      <c r="E324" s="407"/>
      <c r="F324" s="407"/>
      <c r="G324" s="407"/>
      <c r="H324" s="407"/>
      <c r="I324" s="407"/>
      <c r="J324" s="407"/>
      <c r="K324" s="407"/>
      <c r="L324" s="407"/>
    </row>
    <row r="325" spans="3:12">
      <c r="C325" s="407"/>
      <c r="D325" s="407"/>
      <c r="E325" s="407"/>
      <c r="F325" s="407"/>
      <c r="G325" s="407"/>
      <c r="H325" s="407"/>
      <c r="I325" s="407"/>
      <c r="J325" s="407"/>
      <c r="K325" s="407"/>
      <c r="L325" s="407"/>
    </row>
    <row r="326" spans="3:12">
      <c r="C326" s="407"/>
      <c r="D326" s="407"/>
      <c r="E326" s="407"/>
      <c r="F326" s="407"/>
      <c r="G326" s="407"/>
      <c r="H326" s="407"/>
      <c r="I326" s="407"/>
      <c r="J326" s="407"/>
      <c r="K326" s="407"/>
      <c r="L326" s="407"/>
    </row>
    <row r="327" spans="3:12">
      <c r="C327" s="407"/>
      <c r="D327" s="407"/>
      <c r="E327" s="407"/>
      <c r="F327" s="407"/>
      <c r="G327" s="407"/>
      <c r="H327" s="407"/>
      <c r="I327" s="407"/>
      <c r="J327" s="407"/>
      <c r="K327" s="407"/>
      <c r="L327" s="407"/>
    </row>
    <row r="328" spans="3:12">
      <c r="C328" s="407"/>
      <c r="D328" s="407"/>
      <c r="E328" s="407"/>
      <c r="F328" s="407"/>
      <c r="G328" s="407"/>
      <c r="H328" s="407"/>
      <c r="I328" s="407"/>
      <c r="J328" s="407"/>
      <c r="K328" s="407"/>
      <c r="L328" s="407"/>
    </row>
    <row r="329" spans="3:12">
      <c r="C329" s="407"/>
      <c r="D329" s="407"/>
      <c r="E329" s="407"/>
      <c r="F329" s="407"/>
      <c r="G329" s="407"/>
      <c r="H329" s="407"/>
      <c r="I329" s="407"/>
      <c r="J329" s="407"/>
      <c r="K329" s="407"/>
      <c r="L329" s="407"/>
    </row>
    <row r="330" spans="3:12">
      <c r="C330" s="407"/>
      <c r="D330" s="407"/>
      <c r="E330" s="407"/>
      <c r="F330" s="407"/>
      <c r="G330" s="407"/>
      <c r="H330" s="407"/>
      <c r="I330" s="407"/>
      <c r="J330" s="407"/>
      <c r="K330" s="407"/>
      <c r="L330" s="407"/>
    </row>
    <row r="331" spans="3:12">
      <c r="C331" s="407"/>
      <c r="D331" s="407"/>
      <c r="E331" s="407"/>
      <c r="F331" s="407"/>
      <c r="G331" s="407"/>
      <c r="H331" s="407"/>
      <c r="I331" s="407"/>
      <c r="J331" s="407"/>
      <c r="K331" s="407"/>
      <c r="L331" s="407"/>
    </row>
    <row r="332" spans="3:12">
      <c r="C332" s="407"/>
      <c r="D332" s="407"/>
      <c r="E332" s="407"/>
      <c r="F332" s="407"/>
      <c r="G332" s="407"/>
      <c r="H332" s="407"/>
      <c r="I332" s="407"/>
      <c r="J332" s="407"/>
      <c r="K332" s="407"/>
      <c r="L332" s="407"/>
    </row>
    <row r="333" spans="3:12">
      <c r="C333" s="407"/>
      <c r="D333" s="407"/>
      <c r="E333" s="407"/>
      <c r="F333" s="407"/>
      <c r="G333" s="407"/>
      <c r="H333" s="407"/>
      <c r="I333" s="407"/>
      <c r="J333" s="407"/>
      <c r="K333" s="407"/>
      <c r="L333" s="407"/>
    </row>
    <row r="334" spans="3:12">
      <c r="C334" s="407"/>
      <c r="D334" s="407"/>
      <c r="E334" s="407"/>
      <c r="F334" s="407"/>
      <c r="G334" s="407"/>
      <c r="H334" s="407"/>
      <c r="I334" s="407"/>
      <c r="J334" s="407"/>
      <c r="K334" s="407"/>
      <c r="L334" s="407"/>
    </row>
    <row r="335" spans="3:12">
      <c r="C335" s="407"/>
      <c r="D335" s="407"/>
      <c r="E335" s="407"/>
      <c r="F335" s="407"/>
      <c r="G335" s="407"/>
      <c r="H335" s="407"/>
      <c r="I335" s="407"/>
      <c r="J335" s="407"/>
      <c r="K335" s="407"/>
      <c r="L335" s="407"/>
    </row>
    <row r="336" spans="3:12">
      <c r="C336" s="407"/>
      <c r="D336" s="407"/>
      <c r="E336" s="407"/>
      <c r="F336" s="407"/>
      <c r="G336" s="407"/>
      <c r="H336" s="407"/>
      <c r="I336" s="407"/>
      <c r="J336" s="407"/>
      <c r="K336" s="407"/>
      <c r="L336" s="407"/>
    </row>
    <row r="337" spans="3:12">
      <c r="C337" s="407"/>
      <c r="D337" s="407"/>
      <c r="E337" s="407"/>
      <c r="F337" s="407"/>
      <c r="G337" s="407"/>
      <c r="H337" s="407"/>
      <c r="I337" s="407"/>
      <c r="J337" s="407"/>
      <c r="K337" s="407"/>
      <c r="L337" s="407"/>
    </row>
    <row r="338" spans="3:12">
      <c r="C338" s="407"/>
      <c r="D338" s="407"/>
      <c r="E338" s="407"/>
      <c r="F338" s="407"/>
      <c r="G338" s="407"/>
      <c r="H338" s="407"/>
      <c r="I338" s="407"/>
      <c r="J338" s="407"/>
      <c r="K338" s="407"/>
      <c r="L338" s="407"/>
    </row>
    <row r="339" spans="3:12">
      <c r="C339" s="407"/>
      <c r="D339" s="407"/>
      <c r="E339" s="407"/>
      <c r="F339" s="407"/>
      <c r="G339" s="407"/>
      <c r="H339" s="407"/>
      <c r="I339" s="407"/>
      <c r="J339" s="407"/>
      <c r="K339" s="407"/>
      <c r="L339" s="407"/>
    </row>
    <row r="340" spans="3:12">
      <c r="C340" s="407"/>
      <c r="D340" s="407"/>
      <c r="E340" s="407"/>
      <c r="F340" s="407"/>
      <c r="G340" s="407"/>
      <c r="H340" s="407"/>
      <c r="I340" s="407"/>
      <c r="J340" s="407"/>
      <c r="K340" s="407"/>
      <c r="L340" s="407"/>
    </row>
    <row r="341" spans="3:12">
      <c r="C341" s="407"/>
      <c r="D341" s="407"/>
      <c r="E341" s="407"/>
      <c r="F341" s="407"/>
      <c r="G341" s="407"/>
      <c r="H341" s="407"/>
      <c r="I341" s="407"/>
      <c r="J341" s="407"/>
      <c r="K341" s="407"/>
      <c r="L341" s="407"/>
    </row>
    <row r="342" spans="3:12">
      <c r="C342" s="407"/>
      <c r="D342" s="407"/>
      <c r="E342" s="407"/>
      <c r="F342" s="407"/>
      <c r="G342" s="407"/>
      <c r="H342" s="407"/>
      <c r="I342" s="407"/>
      <c r="J342" s="407"/>
      <c r="K342" s="407"/>
      <c r="L342" s="407"/>
    </row>
    <row r="343" spans="3:12">
      <c r="C343" s="407"/>
      <c r="D343" s="407"/>
      <c r="E343" s="407"/>
      <c r="F343" s="407"/>
      <c r="G343" s="407"/>
      <c r="H343" s="407"/>
      <c r="I343" s="407"/>
      <c r="J343" s="407"/>
      <c r="K343" s="407"/>
      <c r="L343" s="407"/>
    </row>
    <row r="344" spans="3:12">
      <c r="C344" s="407"/>
      <c r="D344" s="407"/>
      <c r="E344" s="407"/>
      <c r="F344" s="407"/>
      <c r="G344" s="407"/>
      <c r="H344" s="407"/>
      <c r="I344" s="407"/>
      <c r="J344" s="407"/>
      <c r="K344" s="407"/>
      <c r="L344" s="407"/>
    </row>
    <row r="345" spans="3:12">
      <c r="C345" s="407"/>
      <c r="D345" s="407"/>
      <c r="E345" s="407"/>
      <c r="F345" s="407"/>
      <c r="G345" s="407"/>
      <c r="H345" s="407"/>
      <c r="I345" s="407"/>
      <c r="J345" s="407"/>
      <c r="K345" s="407"/>
      <c r="L345" s="407"/>
    </row>
    <row r="346" spans="3:12">
      <c r="C346" s="407"/>
      <c r="D346" s="407"/>
      <c r="E346" s="407"/>
      <c r="F346" s="407"/>
      <c r="G346" s="407"/>
      <c r="H346" s="407"/>
      <c r="I346" s="407"/>
      <c r="J346" s="407"/>
      <c r="K346" s="407"/>
      <c r="L346" s="407"/>
    </row>
    <row r="347" spans="3:12">
      <c r="C347" s="407"/>
      <c r="D347" s="407"/>
      <c r="E347" s="407"/>
      <c r="F347" s="407"/>
      <c r="G347" s="407"/>
      <c r="H347" s="407"/>
      <c r="I347" s="407"/>
      <c r="J347" s="407"/>
      <c r="K347" s="407"/>
      <c r="L347" s="407"/>
    </row>
    <row r="348" spans="3:12">
      <c r="C348" s="407"/>
      <c r="D348" s="407"/>
      <c r="E348" s="407"/>
      <c r="F348" s="407"/>
      <c r="G348" s="407"/>
      <c r="H348" s="407"/>
      <c r="I348" s="407"/>
      <c r="J348" s="407"/>
      <c r="K348" s="407"/>
      <c r="L348" s="407"/>
    </row>
    <row r="349" spans="3:12">
      <c r="C349" s="407"/>
      <c r="D349" s="407"/>
      <c r="E349" s="407"/>
      <c r="F349" s="407"/>
      <c r="G349" s="407"/>
      <c r="H349" s="407"/>
      <c r="I349" s="407"/>
      <c r="J349" s="407"/>
      <c r="K349" s="407"/>
      <c r="L349" s="407"/>
    </row>
    <row r="350" spans="3:12">
      <c r="C350" s="407"/>
      <c r="D350" s="407"/>
      <c r="E350" s="407"/>
      <c r="F350" s="407"/>
      <c r="G350" s="407"/>
      <c r="H350" s="407"/>
      <c r="I350" s="407"/>
      <c r="J350" s="407"/>
      <c r="K350" s="407"/>
      <c r="L350" s="407"/>
    </row>
    <row r="351" spans="3:12">
      <c r="C351" s="407"/>
      <c r="D351" s="407"/>
      <c r="E351" s="407"/>
      <c r="F351" s="407"/>
      <c r="G351" s="407"/>
      <c r="H351" s="407"/>
      <c r="I351" s="407"/>
      <c r="J351" s="407"/>
      <c r="K351" s="407"/>
      <c r="L351" s="407"/>
    </row>
    <row r="352" spans="3:12">
      <c r="C352" s="407"/>
      <c r="D352" s="407"/>
      <c r="E352" s="407"/>
      <c r="F352" s="407"/>
      <c r="G352" s="407"/>
      <c r="H352" s="407"/>
      <c r="I352" s="407"/>
      <c r="J352" s="407"/>
      <c r="K352" s="407"/>
      <c r="L352" s="407"/>
    </row>
    <row r="353" spans="3:12">
      <c r="C353" s="407"/>
      <c r="D353" s="407"/>
      <c r="E353" s="407"/>
      <c r="F353" s="407"/>
      <c r="G353" s="407"/>
      <c r="H353" s="407"/>
      <c r="I353" s="407"/>
      <c r="J353" s="407"/>
      <c r="K353" s="407"/>
      <c r="L353" s="407"/>
    </row>
    <row r="354" spans="3:12">
      <c r="C354" s="407"/>
      <c r="D354" s="407"/>
      <c r="E354" s="407"/>
      <c r="F354" s="407"/>
      <c r="G354" s="407"/>
      <c r="H354" s="407"/>
      <c r="I354" s="407"/>
      <c r="J354" s="407"/>
      <c r="K354" s="407"/>
      <c r="L354" s="407"/>
    </row>
    <row r="355" spans="3:12">
      <c r="C355" s="407"/>
      <c r="D355" s="407"/>
      <c r="E355" s="407"/>
      <c r="F355" s="407"/>
      <c r="G355" s="407"/>
      <c r="H355" s="407"/>
      <c r="I355" s="407"/>
      <c r="J355" s="407"/>
      <c r="K355" s="407"/>
      <c r="L355" s="407"/>
    </row>
    <row r="356" spans="3:12">
      <c r="C356" s="407"/>
      <c r="D356" s="407"/>
      <c r="E356" s="407"/>
      <c r="F356" s="407"/>
      <c r="G356" s="407"/>
      <c r="H356" s="407"/>
      <c r="I356" s="407"/>
      <c r="J356" s="407"/>
      <c r="K356" s="407"/>
      <c r="L356" s="407"/>
    </row>
    <row r="357" spans="3:12">
      <c r="C357" s="407"/>
      <c r="D357" s="407"/>
      <c r="E357" s="407"/>
      <c r="F357" s="407"/>
      <c r="G357" s="407"/>
      <c r="H357" s="407"/>
      <c r="I357" s="407"/>
      <c r="J357" s="407"/>
      <c r="K357" s="407"/>
      <c r="L357" s="407"/>
    </row>
    <row r="358" spans="3:12">
      <c r="C358" s="407"/>
      <c r="D358" s="407"/>
      <c r="E358" s="407"/>
      <c r="F358" s="407"/>
      <c r="G358" s="407"/>
      <c r="H358" s="407"/>
      <c r="I358" s="407"/>
      <c r="J358" s="407"/>
      <c r="K358" s="407"/>
      <c r="L358" s="407"/>
    </row>
    <row r="359" spans="3:12">
      <c r="C359" s="407"/>
      <c r="D359" s="407"/>
      <c r="E359" s="407"/>
      <c r="F359" s="407"/>
      <c r="G359" s="407"/>
      <c r="H359" s="407"/>
      <c r="I359" s="407"/>
      <c r="J359" s="407"/>
      <c r="K359" s="407"/>
      <c r="L359" s="407"/>
    </row>
    <row r="360" spans="3:12">
      <c r="C360" s="407"/>
      <c r="D360" s="407"/>
      <c r="E360" s="407"/>
      <c r="F360" s="407"/>
      <c r="G360" s="407"/>
      <c r="H360" s="407"/>
      <c r="I360" s="407"/>
      <c r="J360" s="407"/>
      <c r="K360" s="407"/>
      <c r="L360" s="407"/>
    </row>
    <row r="361" spans="3:12">
      <c r="C361" s="407"/>
      <c r="D361" s="407"/>
      <c r="E361" s="407"/>
      <c r="F361" s="407"/>
      <c r="G361" s="407"/>
      <c r="H361" s="407"/>
      <c r="I361" s="407"/>
      <c r="J361" s="407"/>
      <c r="K361" s="407"/>
      <c r="L361" s="407"/>
    </row>
    <row r="362" spans="3:12">
      <c r="C362" s="407"/>
      <c r="D362" s="407"/>
      <c r="E362" s="407"/>
      <c r="F362" s="407"/>
      <c r="G362" s="407"/>
      <c r="H362" s="407"/>
      <c r="I362" s="407"/>
      <c r="J362" s="407"/>
      <c r="K362" s="407"/>
      <c r="L362" s="407"/>
    </row>
    <row r="363" spans="3:12">
      <c r="C363" s="407"/>
      <c r="D363" s="407"/>
      <c r="E363" s="407"/>
      <c r="F363" s="407"/>
      <c r="G363" s="407"/>
      <c r="H363" s="407"/>
      <c r="I363" s="407"/>
      <c r="J363" s="407"/>
      <c r="K363" s="407"/>
      <c r="L363" s="407"/>
    </row>
    <row r="364" spans="3:12">
      <c r="C364" s="407"/>
      <c r="D364" s="407"/>
      <c r="E364" s="407"/>
      <c r="F364" s="407"/>
      <c r="G364" s="407"/>
      <c r="H364" s="407"/>
      <c r="I364" s="407"/>
      <c r="J364" s="407"/>
      <c r="K364" s="407"/>
      <c r="L364" s="407"/>
    </row>
    <row r="365" spans="3:12">
      <c r="C365" s="407"/>
      <c r="D365" s="407"/>
      <c r="E365" s="407"/>
      <c r="F365" s="407"/>
      <c r="G365" s="407"/>
      <c r="H365" s="407"/>
      <c r="I365" s="407"/>
      <c r="J365" s="407"/>
      <c r="K365" s="407"/>
      <c r="L365" s="407"/>
    </row>
    <row r="366" spans="3:12">
      <c r="C366" s="407"/>
      <c r="D366" s="407"/>
      <c r="E366" s="407"/>
      <c r="F366" s="407"/>
      <c r="G366" s="407"/>
      <c r="H366" s="407"/>
      <c r="I366" s="407"/>
      <c r="J366" s="407"/>
      <c r="K366" s="407"/>
      <c r="L366" s="407"/>
    </row>
    <row r="367" spans="3:12">
      <c r="C367" s="407"/>
      <c r="D367" s="407"/>
      <c r="E367" s="407"/>
      <c r="F367" s="407"/>
      <c r="G367" s="407"/>
      <c r="H367" s="407"/>
      <c r="I367" s="407"/>
      <c r="J367" s="407"/>
      <c r="K367" s="407"/>
      <c r="L367" s="407"/>
    </row>
    <row r="368" spans="3:12">
      <c r="C368" s="407"/>
      <c r="D368" s="407"/>
      <c r="E368" s="407"/>
      <c r="F368" s="407"/>
      <c r="G368" s="407"/>
      <c r="H368" s="407"/>
      <c r="I368" s="407"/>
      <c r="J368" s="407"/>
      <c r="K368" s="407"/>
      <c r="L368" s="407"/>
    </row>
    <row r="369" spans="3:12">
      <c r="C369" s="407"/>
      <c r="D369" s="407"/>
      <c r="E369" s="407"/>
      <c r="F369" s="407"/>
      <c r="G369" s="407"/>
      <c r="H369" s="407"/>
      <c r="I369" s="407"/>
      <c r="J369" s="407"/>
      <c r="K369" s="407"/>
      <c r="L369" s="407"/>
    </row>
    <row r="370" spans="3:12">
      <c r="C370" s="407"/>
      <c r="D370" s="407"/>
      <c r="E370" s="407"/>
      <c r="F370" s="407"/>
      <c r="G370" s="407"/>
      <c r="H370" s="407"/>
      <c r="I370" s="407"/>
      <c r="J370" s="407"/>
      <c r="K370" s="407"/>
      <c r="L370" s="407"/>
    </row>
    <row r="371" spans="3:12">
      <c r="C371" s="407"/>
      <c r="D371" s="407"/>
      <c r="E371" s="407"/>
      <c r="F371" s="407"/>
      <c r="G371" s="407"/>
      <c r="H371" s="407"/>
      <c r="I371" s="407"/>
      <c r="J371" s="407"/>
      <c r="K371" s="407"/>
      <c r="L371" s="407"/>
    </row>
    <row r="372" spans="3:12">
      <c r="C372" s="407"/>
      <c r="D372" s="407"/>
      <c r="E372" s="407"/>
      <c r="F372" s="407"/>
      <c r="G372" s="407"/>
      <c r="H372" s="407"/>
      <c r="I372" s="407"/>
      <c r="J372" s="407"/>
      <c r="K372" s="407"/>
      <c r="L372" s="407"/>
    </row>
    <row r="373" spans="3:12">
      <c r="C373" s="407"/>
      <c r="D373" s="407"/>
      <c r="E373" s="407"/>
      <c r="F373" s="407"/>
      <c r="G373" s="407"/>
      <c r="H373" s="407"/>
      <c r="I373" s="407"/>
      <c r="J373" s="407"/>
      <c r="K373" s="407"/>
      <c r="L373" s="407"/>
    </row>
    <row r="374" spans="3:12">
      <c r="C374" s="407"/>
      <c r="D374" s="407"/>
      <c r="E374" s="407"/>
      <c r="F374" s="407"/>
      <c r="G374" s="407"/>
      <c r="H374" s="407"/>
      <c r="I374" s="407"/>
      <c r="J374" s="407"/>
      <c r="K374" s="407"/>
      <c r="L374" s="407"/>
    </row>
    <row r="375" spans="3:12">
      <c r="C375" s="407"/>
      <c r="D375" s="407"/>
      <c r="E375" s="407"/>
      <c r="F375" s="407"/>
      <c r="G375" s="407"/>
      <c r="H375" s="407"/>
      <c r="I375" s="407"/>
      <c r="J375" s="407"/>
      <c r="K375" s="407"/>
      <c r="L375" s="407"/>
    </row>
    <row r="376" spans="3:12">
      <c r="C376" s="407"/>
      <c r="D376" s="407"/>
      <c r="E376" s="407"/>
      <c r="F376" s="407"/>
      <c r="G376" s="407"/>
      <c r="H376" s="407"/>
      <c r="I376" s="407"/>
      <c r="J376" s="407"/>
      <c r="K376" s="407"/>
      <c r="L376" s="407"/>
    </row>
    <row r="377" spans="3:12">
      <c r="C377" s="407"/>
      <c r="D377" s="407"/>
      <c r="E377" s="407"/>
      <c r="F377" s="407"/>
      <c r="G377" s="407"/>
      <c r="H377" s="407"/>
      <c r="I377" s="407"/>
      <c r="J377" s="407"/>
      <c r="K377" s="407"/>
      <c r="L377" s="407"/>
    </row>
    <row r="378" spans="3:12">
      <c r="C378" s="407"/>
      <c r="D378" s="407"/>
      <c r="E378" s="407"/>
      <c r="F378" s="407"/>
      <c r="G378" s="407"/>
      <c r="H378" s="407"/>
      <c r="I378" s="407"/>
      <c r="J378" s="407"/>
      <c r="K378" s="407"/>
      <c r="L378" s="407"/>
    </row>
    <row r="379" spans="3:12">
      <c r="C379" s="407"/>
      <c r="D379" s="407"/>
      <c r="E379" s="407"/>
      <c r="F379" s="407"/>
      <c r="G379" s="407"/>
      <c r="H379" s="407"/>
      <c r="I379" s="407"/>
      <c r="J379" s="407"/>
      <c r="K379" s="407"/>
      <c r="L379" s="407"/>
    </row>
    <row r="380" spans="3:12">
      <c r="C380" s="407"/>
      <c r="D380" s="407"/>
      <c r="E380" s="407"/>
      <c r="F380" s="407"/>
      <c r="G380" s="407"/>
      <c r="H380" s="407"/>
      <c r="I380" s="407"/>
      <c r="J380" s="407"/>
      <c r="K380" s="407"/>
      <c r="L380" s="407"/>
    </row>
    <row r="381" spans="3:12">
      <c r="C381" s="407"/>
      <c r="D381" s="407"/>
      <c r="E381" s="407"/>
      <c r="F381" s="407"/>
      <c r="G381" s="407"/>
      <c r="H381" s="407"/>
      <c r="I381" s="407"/>
      <c r="J381" s="407"/>
      <c r="K381" s="407"/>
      <c r="L381" s="407"/>
    </row>
    <row r="382" spans="3:12">
      <c r="C382" s="407"/>
      <c r="D382" s="407"/>
      <c r="E382" s="407"/>
      <c r="F382" s="407"/>
      <c r="G382" s="407"/>
      <c r="H382" s="407"/>
      <c r="I382" s="407"/>
      <c r="J382" s="407"/>
      <c r="K382" s="407"/>
      <c r="L382" s="407"/>
    </row>
    <row r="383" spans="3:12">
      <c r="C383" s="407"/>
      <c r="D383" s="407"/>
      <c r="E383" s="407"/>
      <c r="F383" s="407"/>
      <c r="G383" s="407"/>
      <c r="H383" s="407"/>
      <c r="I383" s="407"/>
      <c r="J383" s="407"/>
      <c r="K383" s="407"/>
      <c r="L383" s="407"/>
    </row>
    <row r="384" spans="3:12">
      <c r="C384" s="407"/>
      <c r="D384" s="407"/>
      <c r="E384" s="407"/>
      <c r="F384" s="407"/>
      <c r="G384" s="407"/>
      <c r="H384" s="407"/>
      <c r="I384" s="407"/>
      <c r="J384" s="407"/>
      <c r="K384" s="407"/>
      <c r="L384" s="407"/>
    </row>
    <row r="385" spans="3:12">
      <c r="C385" s="407"/>
      <c r="D385" s="407"/>
      <c r="E385" s="407"/>
      <c r="F385" s="407"/>
      <c r="G385" s="407"/>
      <c r="H385" s="407"/>
      <c r="I385" s="407"/>
      <c r="J385" s="407"/>
      <c r="K385" s="407"/>
      <c r="L385" s="407"/>
    </row>
    <row r="386" spans="3:12">
      <c r="C386" s="407"/>
      <c r="D386" s="407"/>
      <c r="E386" s="407"/>
      <c r="F386" s="407"/>
      <c r="G386" s="407"/>
      <c r="H386" s="407"/>
      <c r="I386" s="407"/>
      <c r="J386" s="407"/>
      <c r="K386" s="407"/>
      <c r="L386" s="407"/>
    </row>
    <row r="387" spans="3:12">
      <c r="C387" s="407"/>
      <c r="D387" s="407"/>
      <c r="E387" s="407"/>
      <c r="F387" s="407"/>
      <c r="G387" s="407"/>
      <c r="H387" s="407"/>
      <c r="I387" s="407"/>
      <c r="J387" s="407"/>
      <c r="K387" s="407"/>
      <c r="L387" s="407"/>
    </row>
    <row r="388" spans="3:12">
      <c r="C388" s="407"/>
      <c r="D388" s="407"/>
      <c r="E388" s="407"/>
      <c r="F388" s="407"/>
      <c r="G388" s="407"/>
      <c r="H388" s="407"/>
      <c r="I388" s="407"/>
      <c r="J388" s="407"/>
      <c r="K388" s="407"/>
      <c r="L388" s="407"/>
    </row>
    <row r="389" spans="3:12">
      <c r="C389" s="407"/>
      <c r="D389" s="407"/>
      <c r="E389" s="407"/>
      <c r="F389" s="407"/>
      <c r="G389" s="407"/>
      <c r="H389" s="407"/>
      <c r="I389" s="407"/>
      <c r="J389" s="407"/>
      <c r="K389" s="407"/>
      <c r="L389" s="407"/>
    </row>
    <row r="390" spans="3:12">
      <c r="C390" s="407"/>
      <c r="D390" s="407"/>
      <c r="E390" s="407"/>
      <c r="F390" s="407"/>
      <c r="G390" s="407"/>
      <c r="H390" s="407"/>
      <c r="I390" s="407"/>
      <c r="J390" s="407"/>
      <c r="K390" s="407"/>
      <c r="L390" s="407"/>
    </row>
    <row r="391" spans="3:12">
      <c r="C391" s="407"/>
      <c r="D391" s="407"/>
      <c r="E391" s="407"/>
      <c r="F391" s="407"/>
      <c r="G391" s="407"/>
      <c r="H391" s="407"/>
      <c r="I391" s="407"/>
      <c r="J391" s="407"/>
      <c r="K391" s="407"/>
      <c r="L391" s="407"/>
    </row>
    <row r="392" spans="3:12">
      <c r="C392" s="407"/>
      <c r="D392" s="407"/>
      <c r="E392" s="407"/>
      <c r="F392" s="407"/>
      <c r="G392" s="407"/>
      <c r="H392" s="407"/>
      <c r="I392" s="407"/>
      <c r="J392" s="407"/>
      <c r="K392" s="407"/>
      <c r="L392" s="407"/>
    </row>
    <row r="393" spans="3:12">
      <c r="C393" s="407"/>
      <c r="D393" s="407"/>
      <c r="E393" s="407"/>
      <c r="F393" s="407"/>
      <c r="G393" s="407"/>
      <c r="H393" s="407"/>
      <c r="I393" s="407"/>
      <c r="J393" s="407"/>
      <c r="K393" s="407"/>
      <c r="L393" s="407"/>
    </row>
    <row r="394" spans="3:12">
      <c r="C394" s="407"/>
      <c r="D394" s="407"/>
      <c r="E394" s="407"/>
      <c r="F394" s="407"/>
      <c r="G394" s="407"/>
      <c r="H394" s="407"/>
      <c r="I394" s="407"/>
      <c r="J394" s="407"/>
      <c r="K394" s="407"/>
      <c r="L394" s="407"/>
    </row>
    <row r="395" spans="3:12">
      <c r="C395" s="407"/>
      <c r="D395" s="407"/>
      <c r="E395" s="407"/>
      <c r="F395" s="407"/>
      <c r="G395" s="407"/>
      <c r="H395" s="407"/>
      <c r="I395" s="407"/>
      <c r="J395" s="407"/>
      <c r="K395" s="407"/>
      <c r="L395" s="407"/>
    </row>
    <row r="396" spans="3:12">
      <c r="C396" s="407"/>
      <c r="D396" s="407"/>
      <c r="E396" s="407"/>
      <c r="F396" s="407"/>
      <c r="G396" s="407"/>
      <c r="H396" s="407"/>
      <c r="I396" s="407"/>
      <c r="J396" s="407"/>
      <c r="K396" s="407"/>
      <c r="L396" s="407"/>
    </row>
    <row r="397" spans="3:12">
      <c r="C397" s="407"/>
      <c r="D397" s="407"/>
      <c r="E397" s="407"/>
      <c r="F397" s="407"/>
      <c r="G397" s="407"/>
      <c r="H397" s="407"/>
      <c r="I397" s="407"/>
      <c r="J397" s="407"/>
      <c r="K397" s="407"/>
      <c r="L397" s="407"/>
    </row>
    <row r="398" spans="3:12">
      <c r="C398" s="407"/>
      <c r="D398" s="407"/>
      <c r="E398" s="407"/>
      <c r="F398" s="407"/>
      <c r="G398" s="407"/>
      <c r="H398" s="407"/>
      <c r="I398" s="407"/>
      <c r="J398" s="407"/>
      <c r="K398" s="407"/>
      <c r="L398" s="407"/>
    </row>
    <row r="399" spans="3:12">
      <c r="C399" s="407"/>
      <c r="D399" s="407"/>
      <c r="E399" s="407"/>
      <c r="F399" s="407"/>
      <c r="G399" s="407"/>
      <c r="H399" s="407"/>
      <c r="I399" s="407"/>
      <c r="J399" s="407"/>
      <c r="K399" s="407"/>
      <c r="L399" s="407"/>
    </row>
    <row r="400" spans="3:12">
      <c r="C400" s="407"/>
      <c r="D400" s="407"/>
      <c r="E400" s="407"/>
      <c r="F400" s="407"/>
      <c r="G400" s="407"/>
      <c r="H400" s="407"/>
      <c r="I400" s="407"/>
      <c r="J400" s="407"/>
      <c r="K400" s="407"/>
      <c r="L400" s="407"/>
    </row>
    <row r="401" spans="3:12">
      <c r="C401" s="407"/>
      <c r="D401" s="407"/>
      <c r="E401" s="407"/>
      <c r="F401" s="407"/>
      <c r="G401" s="407"/>
      <c r="H401" s="407"/>
      <c r="I401" s="407"/>
      <c r="J401" s="407"/>
      <c r="K401" s="407"/>
      <c r="L401" s="407"/>
    </row>
    <row r="402" spans="3:12">
      <c r="C402" s="407"/>
      <c r="D402" s="407"/>
      <c r="E402" s="407"/>
      <c r="F402" s="407"/>
      <c r="G402" s="407"/>
      <c r="H402" s="407"/>
      <c r="I402" s="407"/>
      <c r="J402" s="407"/>
      <c r="K402" s="407"/>
      <c r="L402" s="407"/>
    </row>
    <row r="403" spans="3:12">
      <c r="C403" s="407"/>
      <c r="D403" s="407"/>
      <c r="E403" s="407"/>
      <c r="F403" s="407"/>
      <c r="G403" s="407"/>
      <c r="H403" s="407"/>
      <c r="I403" s="407"/>
      <c r="J403" s="407"/>
      <c r="K403" s="407"/>
      <c r="L403" s="407"/>
    </row>
    <row r="404" spans="3:12">
      <c r="C404" s="407"/>
      <c r="D404" s="407"/>
      <c r="E404" s="407"/>
      <c r="F404" s="407"/>
      <c r="G404" s="407"/>
      <c r="H404" s="407"/>
      <c r="I404" s="407"/>
      <c r="J404" s="407"/>
      <c r="K404" s="407"/>
      <c r="L404" s="407"/>
    </row>
    <row r="405" spans="3:12">
      <c r="C405" s="407"/>
      <c r="D405" s="407"/>
      <c r="E405" s="407"/>
      <c r="F405" s="407"/>
      <c r="G405" s="407"/>
      <c r="H405" s="407"/>
      <c r="I405" s="407"/>
      <c r="J405" s="407"/>
      <c r="K405" s="407"/>
      <c r="L405" s="407"/>
    </row>
    <row r="406" spans="3:12">
      <c r="C406" s="407"/>
      <c r="D406" s="407"/>
      <c r="E406" s="407"/>
      <c r="F406" s="407"/>
      <c r="G406" s="407"/>
      <c r="H406" s="407"/>
      <c r="I406" s="407"/>
      <c r="J406" s="407"/>
      <c r="K406" s="407"/>
      <c r="L406" s="407"/>
    </row>
    <row r="407" spans="3:12">
      <c r="C407" s="407"/>
      <c r="D407" s="407"/>
      <c r="E407" s="407"/>
      <c r="F407" s="407"/>
      <c r="G407" s="407"/>
      <c r="H407" s="407"/>
      <c r="I407" s="407"/>
      <c r="J407" s="407"/>
      <c r="K407" s="407"/>
      <c r="L407" s="407"/>
    </row>
    <row r="408" spans="3:12">
      <c r="C408" s="407"/>
      <c r="D408" s="407"/>
      <c r="E408" s="407"/>
      <c r="F408" s="407"/>
      <c r="G408" s="407"/>
      <c r="H408" s="407"/>
      <c r="I408" s="407"/>
      <c r="J408" s="407"/>
      <c r="K408" s="407"/>
      <c r="L408" s="407"/>
    </row>
    <row r="409" spans="3:12">
      <c r="C409" s="407"/>
      <c r="D409" s="407"/>
      <c r="E409" s="407"/>
      <c r="F409" s="407"/>
      <c r="G409" s="407"/>
      <c r="H409" s="407"/>
      <c r="I409" s="407"/>
      <c r="J409" s="407"/>
      <c r="K409" s="407"/>
      <c r="L409" s="407"/>
    </row>
    <row r="410" spans="3:12">
      <c r="C410" s="407"/>
      <c r="D410" s="407"/>
      <c r="E410" s="407"/>
      <c r="F410" s="407"/>
      <c r="G410" s="407"/>
      <c r="H410" s="407"/>
      <c r="I410" s="407"/>
      <c r="J410" s="407"/>
      <c r="K410" s="407"/>
      <c r="L410" s="407"/>
    </row>
    <row r="411" spans="3:12">
      <c r="C411" s="407"/>
      <c r="D411" s="407"/>
      <c r="E411" s="407"/>
      <c r="F411" s="407"/>
      <c r="G411" s="407"/>
      <c r="H411" s="407"/>
      <c r="I411" s="407"/>
      <c r="J411" s="407"/>
      <c r="K411" s="407"/>
      <c r="L411" s="407"/>
    </row>
    <row r="412" spans="3:12">
      <c r="C412" s="407"/>
      <c r="D412" s="407"/>
      <c r="E412" s="407"/>
      <c r="F412" s="407"/>
      <c r="G412" s="407"/>
      <c r="H412" s="407"/>
      <c r="I412" s="407"/>
      <c r="J412" s="407"/>
      <c r="K412" s="407"/>
      <c r="L412" s="407"/>
    </row>
    <row r="413" spans="3:12">
      <c r="C413" s="407"/>
      <c r="D413" s="407"/>
      <c r="E413" s="407"/>
      <c r="F413" s="407"/>
      <c r="G413" s="407"/>
      <c r="H413" s="407"/>
      <c r="I413" s="407"/>
      <c r="J413" s="407"/>
      <c r="K413" s="407"/>
      <c r="L413" s="407"/>
    </row>
    <row r="414" spans="3:12">
      <c r="C414" s="407"/>
      <c r="D414" s="407"/>
      <c r="E414" s="407"/>
      <c r="F414" s="407"/>
      <c r="G414" s="407"/>
      <c r="H414" s="407"/>
      <c r="I414" s="407"/>
      <c r="J414" s="407"/>
      <c r="K414" s="407"/>
      <c r="L414" s="407"/>
    </row>
    <row r="415" spans="3:12">
      <c r="C415" s="407"/>
      <c r="D415" s="407"/>
      <c r="E415" s="407"/>
      <c r="F415" s="407"/>
      <c r="G415" s="407"/>
      <c r="H415" s="407"/>
      <c r="I415" s="407"/>
      <c r="J415" s="407"/>
      <c r="K415" s="407"/>
      <c r="L415" s="407"/>
    </row>
    <row r="416" spans="3:12">
      <c r="C416" s="407"/>
      <c r="D416" s="407"/>
      <c r="E416" s="407"/>
      <c r="F416" s="407"/>
      <c r="G416" s="407"/>
      <c r="H416" s="407"/>
      <c r="I416" s="407"/>
      <c r="J416" s="407"/>
      <c r="K416" s="407"/>
      <c r="L416" s="407"/>
    </row>
    <row r="417" spans="3:12">
      <c r="C417" s="407"/>
      <c r="D417" s="407"/>
      <c r="E417" s="407"/>
      <c r="F417" s="407"/>
      <c r="G417" s="407"/>
      <c r="H417" s="407"/>
      <c r="I417" s="407"/>
      <c r="J417" s="407"/>
      <c r="K417" s="407"/>
      <c r="L417" s="407"/>
    </row>
    <row r="418" spans="3:12">
      <c r="C418" s="407"/>
      <c r="D418" s="407"/>
      <c r="E418" s="407"/>
      <c r="F418" s="407"/>
      <c r="G418" s="407"/>
      <c r="H418" s="407"/>
      <c r="I418" s="407"/>
      <c r="J418" s="407"/>
      <c r="K418" s="407"/>
      <c r="L418" s="407"/>
    </row>
    <row r="419" spans="3:12">
      <c r="C419" s="407"/>
      <c r="D419" s="407"/>
      <c r="E419" s="407"/>
      <c r="F419" s="407"/>
      <c r="G419" s="407"/>
      <c r="H419" s="407"/>
      <c r="I419" s="407"/>
      <c r="J419" s="407"/>
      <c r="K419" s="407"/>
      <c r="L419" s="407"/>
    </row>
    <row r="420" spans="3:12">
      <c r="C420" s="407"/>
      <c r="D420" s="407"/>
      <c r="E420" s="407"/>
      <c r="F420" s="407"/>
      <c r="G420" s="407"/>
      <c r="H420" s="407"/>
      <c r="I420" s="407"/>
      <c r="J420" s="407"/>
      <c r="K420" s="407"/>
      <c r="L420" s="407"/>
    </row>
    <row r="421" spans="3:12">
      <c r="C421" s="407"/>
      <c r="D421" s="407"/>
      <c r="E421" s="407"/>
      <c r="F421" s="407"/>
      <c r="G421" s="407"/>
      <c r="H421" s="407"/>
      <c r="I421" s="407"/>
      <c r="J421" s="407"/>
      <c r="K421" s="407"/>
      <c r="L421" s="407"/>
    </row>
    <row r="422" spans="3:12">
      <c r="C422" s="407"/>
      <c r="D422" s="407"/>
      <c r="E422" s="407"/>
      <c r="F422" s="407"/>
      <c r="G422" s="407"/>
      <c r="H422" s="407"/>
      <c r="I422" s="407"/>
      <c r="J422" s="407"/>
      <c r="K422" s="407"/>
      <c r="L422" s="407"/>
    </row>
    <row r="423" spans="3:12">
      <c r="C423" s="407"/>
      <c r="D423" s="407"/>
      <c r="E423" s="407"/>
      <c r="F423" s="407"/>
      <c r="G423" s="407"/>
      <c r="H423" s="407"/>
      <c r="I423" s="407"/>
      <c r="J423" s="407"/>
      <c r="K423" s="407"/>
      <c r="L423" s="407"/>
    </row>
    <row r="424" spans="3:12">
      <c r="C424" s="407"/>
      <c r="D424" s="407"/>
      <c r="E424" s="407"/>
      <c r="F424" s="407"/>
      <c r="G424" s="407"/>
      <c r="H424" s="407"/>
      <c r="I424" s="407"/>
      <c r="J424" s="407"/>
      <c r="K424" s="407"/>
      <c r="L424" s="407"/>
    </row>
    <row r="425" spans="3:12">
      <c r="C425" s="407"/>
      <c r="D425" s="407"/>
      <c r="E425" s="407"/>
      <c r="F425" s="407"/>
      <c r="G425" s="407"/>
      <c r="H425" s="407"/>
      <c r="I425" s="407"/>
      <c r="J425" s="407"/>
      <c r="K425" s="407"/>
      <c r="L425" s="407"/>
    </row>
    <row r="426" spans="3:12">
      <c r="C426" s="407"/>
      <c r="D426" s="407"/>
      <c r="E426" s="407"/>
      <c r="F426" s="407"/>
      <c r="G426" s="407"/>
      <c r="H426" s="407"/>
      <c r="I426" s="407"/>
      <c r="J426" s="407"/>
      <c r="K426" s="407"/>
      <c r="L426" s="407"/>
    </row>
    <row r="427" spans="3:12">
      <c r="C427" s="407"/>
      <c r="D427" s="407"/>
      <c r="E427" s="407"/>
      <c r="F427" s="407"/>
      <c r="G427" s="407"/>
      <c r="H427" s="407"/>
      <c r="I427" s="407"/>
      <c r="J427" s="407"/>
      <c r="K427" s="407"/>
      <c r="L427" s="407"/>
    </row>
    <row r="428" spans="3:12">
      <c r="C428" s="407"/>
      <c r="D428" s="407"/>
      <c r="E428" s="407"/>
      <c r="F428" s="407"/>
      <c r="G428" s="407"/>
      <c r="H428" s="407"/>
      <c r="I428" s="407"/>
      <c r="J428" s="407"/>
      <c r="K428" s="407"/>
      <c r="L428" s="407"/>
    </row>
    <row r="429" spans="3:12">
      <c r="C429" s="407"/>
      <c r="D429" s="407"/>
      <c r="E429" s="407"/>
      <c r="F429" s="407"/>
      <c r="G429" s="407"/>
      <c r="H429" s="407"/>
      <c r="I429" s="407"/>
      <c r="J429" s="407"/>
      <c r="K429" s="407"/>
      <c r="L429" s="407"/>
    </row>
    <row r="430" spans="3:12">
      <c r="C430" s="407"/>
      <c r="D430" s="407"/>
      <c r="E430" s="407"/>
      <c r="F430" s="407"/>
      <c r="G430" s="407"/>
      <c r="H430" s="407"/>
      <c r="I430" s="407"/>
      <c r="J430" s="407"/>
      <c r="K430" s="407"/>
      <c r="L430" s="407"/>
    </row>
    <row r="431" spans="3:12">
      <c r="C431" s="407"/>
      <c r="D431" s="407"/>
      <c r="E431" s="407"/>
      <c r="F431" s="407"/>
      <c r="G431" s="407"/>
      <c r="H431" s="407"/>
      <c r="I431" s="407"/>
      <c r="J431" s="407"/>
      <c r="K431" s="407"/>
      <c r="L431" s="407"/>
    </row>
    <row r="432" spans="3:12">
      <c r="C432" s="407"/>
      <c r="D432" s="407"/>
      <c r="E432" s="407"/>
      <c r="F432" s="407"/>
      <c r="G432" s="407"/>
      <c r="H432" s="407"/>
      <c r="I432" s="407"/>
      <c r="J432" s="407"/>
      <c r="K432" s="407"/>
      <c r="L432" s="407"/>
    </row>
    <row r="433" spans="3:12">
      <c r="C433" s="407"/>
      <c r="D433" s="407"/>
      <c r="E433" s="407"/>
      <c r="F433" s="407"/>
      <c r="G433" s="407"/>
      <c r="H433" s="407"/>
      <c r="I433" s="407"/>
      <c r="J433" s="407"/>
      <c r="K433" s="407"/>
      <c r="L433" s="407"/>
    </row>
    <row r="434" spans="3:12">
      <c r="C434" s="407"/>
      <c r="D434" s="407"/>
      <c r="E434" s="407"/>
      <c r="F434" s="407"/>
      <c r="G434" s="407"/>
      <c r="H434" s="407"/>
      <c r="I434" s="407"/>
      <c r="J434" s="407"/>
      <c r="K434" s="407"/>
      <c r="L434" s="407"/>
    </row>
    <row r="435" spans="3:12">
      <c r="C435" s="407"/>
      <c r="D435" s="407"/>
      <c r="E435" s="407"/>
      <c r="F435" s="407"/>
      <c r="G435" s="407"/>
      <c r="H435" s="407"/>
      <c r="I435" s="407"/>
      <c r="J435" s="407"/>
      <c r="K435" s="407"/>
      <c r="L435" s="407"/>
    </row>
    <row r="436" spans="3:12">
      <c r="C436" s="407"/>
      <c r="D436" s="407"/>
      <c r="E436" s="407"/>
      <c r="F436" s="407"/>
      <c r="G436" s="407"/>
      <c r="H436" s="407"/>
      <c r="I436" s="407"/>
      <c r="J436" s="407"/>
      <c r="K436" s="407"/>
      <c r="L436" s="407"/>
    </row>
    <row r="437" spans="3:12">
      <c r="C437" s="407"/>
      <c r="D437" s="407"/>
      <c r="E437" s="407"/>
      <c r="F437" s="407"/>
      <c r="G437" s="407"/>
      <c r="H437" s="407"/>
      <c r="I437" s="407"/>
      <c r="J437" s="407"/>
      <c r="K437" s="407"/>
      <c r="L437" s="407"/>
    </row>
    <row r="438" spans="3:12">
      <c r="C438" s="407"/>
      <c r="D438" s="407"/>
      <c r="E438" s="407"/>
      <c r="F438" s="407"/>
      <c r="G438" s="407"/>
      <c r="H438" s="407"/>
      <c r="I438" s="407"/>
      <c r="J438" s="407"/>
      <c r="K438" s="407"/>
      <c r="L438" s="407"/>
    </row>
    <row r="439" spans="3:12">
      <c r="C439" s="407"/>
      <c r="D439" s="407"/>
      <c r="E439" s="407"/>
      <c r="F439" s="407"/>
      <c r="G439" s="407"/>
      <c r="H439" s="407"/>
      <c r="I439" s="407"/>
      <c r="J439" s="407"/>
      <c r="K439" s="407"/>
      <c r="L439" s="407"/>
    </row>
    <row r="440" spans="3:12">
      <c r="C440" s="407"/>
      <c r="D440" s="407"/>
      <c r="E440" s="407"/>
      <c r="F440" s="407"/>
      <c r="G440" s="407"/>
      <c r="H440" s="407"/>
      <c r="I440" s="407"/>
      <c r="J440" s="407"/>
      <c r="K440" s="407"/>
      <c r="L440" s="407"/>
    </row>
    <row r="441" spans="3:12">
      <c r="C441" s="407"/>
      <c r="D441" s="407"/>
      <c r="E441" s="407"/>
      <c r="F441" s="407"/>
      <c r="G441" s="407"/>
      <c r="H441" s="407"/>
      <c r="I441" s="407"/>
      <c r="J441" s="407"/>
      <c r="K441" s="407"/>
      <c r="L441" s="407"/>
    </row>
    <row r="442" spans="3:12">
      <c r="C442" s="407"/>
      <c r="D442" s="407"/>
      <c r="E442" s="407"/>
      <c r="F442" s="407"/>
      <c r="G442" s="407"/>
      <c r="H442" s="407"/>
      <c r="I442" s="407"/>
      <c r="J442" s="407"/>
      <c r="K442" s="407"/>
      <c r="L442" s="407"/>
    </row>
    <row r="443" spans="3:12">
      <c r="C443" s="407"/>
      <c r="D443" s="407"/>
      <c r="E443" s="407"/>
      <c r="F443" s="407"/>
      <c r="G443" s="407"/>
      <c r="H443" s="407"/>
      <c r="I443" s="407"/>
      <c r="J443" s="407"/>
      <c r="K443" s="407"/>
      <c r="L443" s="407"/>
    </row>
    <row r="444" spans="3:12">
      <c r="C444" s="407"/>
      <c r="D444" s="407"/>
      <c r="E444" s="407"/>
      <c r="F444" s="407"/>
      <c r="G444" s="407"/>
      <c r="H444" s="407"/>
      <c r="I444" s="407"/>
      <c r="J444" s="407"/>
      <c r="K444" s="407"/>
      <c r="L444" s="407"/>
    </row>
    <row r="445" spans="3:12">
      <c r="C445" s="407"/>
      <c r="D445" s="407"/>
      <c r="E445" s="407"/>
      <c r="F445" s="407"/>
      <c r="G445" s="407"/>
      <c r="H445" s="407"/>
      <c r="I445" s="407"/>
      <c r="J445" s="407"/>
      <c r="K445" s="407"/>
      <c r="L445" s="407"/>
    </row>
    <row r="446" spans="3:12">
      <c r="C446" s="407"/>
      <c r="D446" s="407"/>
      <c r="E446" s="407"/>
      <c r="F446" s="407"/>
      <c r="G446" s="407"/>
      <c r="H446" s="407"/>
      <c r="I446" s="407"/>
      <c r="J446" s="407"/>
      <c r="K446" s="407"/>
      <c r="L446" s="407"/>
    </row>
    <row r="447" spans="3:12">
      <c r="C447" s="407"/>
      <c r="D447" s="407"/>
      <c r="E447" s="407"/>
      <c r="F447" s="407"/>
      <c r="G447" s="407"/>
      <c r="H447" s="407"/>
      <c r="I447" s="407"/>
      <c r="J447" s="407"/>
      <c r="K447" s="407"/>
      <c r="L447" s="407"/>
    </row>
    <row r="448" spans="3:12">
      <c r="C448" s="407"/>
      <c r="D448" s="407"/>
      <c r="E448" s="407"/>
      <c r="F448" s="407"/>
      <c r="G448" s="407"/>
      <c r="H448" s="407"/>
      <c r="I448" s="407"/>
      <c r="J448" s="407"/>
      <c r="K448" s="407"/>
      <c r="L448" s="407"/>
    </row>
    <row r="449" spans="3:12">
      <c r="C449" s="407"/>
      <c r="D449" s="407"/>
      <c r="E449" s="407"/>
      <c r="F449" s="407"/>
      <c r="G449" s="407"/>
      <c r="H449" s="407"/>
      <c r="I449" s="407"/>
      <c r="J449" s="407"/>
      <c r="K449" s="407"/>
      <c r="L449" s="407"/>
    </row>
    <row r="450" spans="3:12">
      <c r="C450" s="407"/>
      <c r="D450" s="407"/>
      <c r="E450" s="407"/>
      <c r="F450" s="407"/>
      <c r="G450" s="407"/>
      <c r="H450" s="407"/>
      <c r="I450" s="407"/>
      <c r="J450" s="407"/>
      <c r="K450" s="407"/>
      <c r="L450" s="407"/>
    </row>
    <row r="451" spans="3:12">
      <c r="C451" s="407"/>
      <c r="D451" s="407"/>
      <c r="E451" s="407"/>
      <c r="F451" s="407"/>
      <c r="G451" s="407"/>
      <c r="H451" s="407"/>
      <c r="I451" s="407"/>
      <c r="J451" s="407"/>
      <c r="K451" s="407"/>
      <c r="L451" s="407"/>
    </row>
    <row r="452" spans="3:12">
      <c r="C452" s="407"/>
      <c r="D452" s="407"/>
      <c r="E452" s="407"/>
      <c r="F452" s="407"/>
      <c r="G452" s="407"/>
      <c r="H452" s="407"/>
      <c r="I452" s="407"/>
      <c r="J452" s="407"/>
      <c r="K452" s="407"/>
      <c r="L452" s="407"/>
    </row>
    <row r="453" spans="3:12">
      <c r="C453" s="407"/>
      <c r="D453" s="407"/>
      <c r="E453" s="407"/>
      <c r="F453" s="407"/>
      <c r="G453" s="407"/>
      <c r="H453" s="407"/>
      <c r="I453" s="407"/>
      <c r="J453" s="407"/>
      <c r="K453" s="407"/>
      <c r="L453" s="407"/>
    </row>
    <row r="454" spans="3:12">
      <c r="C454" s="407"/>
      <c r="D454" s="407"/>
      <c r="E454" s="407"/>
      <c r="F454" s="407"/>
      <c r="G454" s="407"/>
      <c r="H454" s="407"/>
      <c r="I454" s="407"/>
      <c r="J454" s="407"/>
      <c r="K454" s="407"/>
      <c r="L454" s="407"/>
    </row>
    <row r="455" spans="3:12">
      <c r="C455" s="407"/>
      <c r="D455" s="407"/>
      <c r="E455" s="407"/>
      <c r="F455" s="407"/>
      <c r="G455" s="407"/>
      <c r="H455" s="407"/>
      <c r="I455" s="407"/>
      <c r="J455" s="407"/>
      <c r="K455" s="407"/>
      <c r="L455" s="407"/>
    </row>
    <row r="456" spans="3:12">
      <c r="C456" s="407"/>
      <c r="D456" s="407"/>
      <c r="E456" s="407"/>
      <c r="F456" s="407"/>
      <c r="G456" s="407"/>
      <c r="H456" s="407"/>
      <c r="I456" s="407"/>
      <c r="J456" s="407"/>
      <c r="K456" s="407"/>
      <c r="L456" s="407"/>
    </row>
    <row r="457" spans="3:12">
      <c r="C457" s="407"/>
      <c r="D457" s="407"/>
      <c r="E457" s="407"/>
      <c r="F457" s="407"/>
      <c r="G457" s="407"/>
      <c r="H457" s="407"/>
      <c r="I457" s="407"/>
      <c r="J457" s="407"/>
      <c r="K457" s="407"/>
      <c r="L457" s="407"/>
    </row>
    <row r="458" spans="3:12">
      <c r="C458" s="407"/>
      <c r="D458" s="407"/>
      <c r="E458" s="407"/>
      <c r="F458" s="407"/>
      <c r="G458" s="407"/>
      <c r="H458" s="407"/>
      <c r="I458" s="407"/>
      <c r="J458" s="407"/>
      <c r="K458" s="407"/>
      <c r="L458" s="407"/>
    </row>
    <row r="459" spans="3:12">
      <c r="C459" s="407"/>
      <c r="D459" s="407"/>
      <c r="E459" s="407"/>
      <c r="F459" s="407"/>
      <c r="G459" s="407"/>
      <c r="H459" s="407"/>
      <c r="I459" s="407"/>
      <c r="J459" s="407"/>
      <c r="K459" s="407"/>
      <c r="L459" s="407"/>
    </row>
    <row r="460" spans="3:12">
      <c r="C460" s="407"/>
      <c r="D460" s="407"/>
      <c r="E460" s="407"/>
      <c r="F460" s="407"/>
      <c r="G460" s="407"/>
      <c r="H460" s="407"/>
      <c r="I460" s="407"/>
      <c r="J460" s="407"/>
      <c r="K460" s="407"/>
      <c r="L460" s="407"/>
    </row>
    <row r="461" spans="3:12">
      <c r="C461" s="407"/>
      <c r="D461" s="407"/>
      <c r="E461" s="407"/>
      <c r="F461" s="407"/>
      <c r="G461" s="407"/>
      <c r="H461" s="407"/>
      <c r="I461" s="407"/>
      <c r="J461" s="407"/>
      <c r="K461" s="407"/>
      <c r="L461" s="407"/>
    </row>
    <row r="462" spans="3:12">
      <c r="C462" s="407"/>
      <c r="D462" s="407"/>
      <c r="E462" s="407"/>
      <c r="F462" s="407"/>
      <c r="G462" s="407"/>
      <c r="H462" s="407"/>
      <c r="I462" s="407"/>
      <c r="J462" s="407"/>
      <c r="K462" s="407"/>
      <c r="L462" s="407"/>
    </row>
    <row r="463" spans="3:12">
      <c r="C463" s="407"/>
      <c r="D463" s="407"/>
      <c r="E463" s="407"/>
      <c r="F463" s="407"/>
      <c r="G463" s="407"/>
      <c r="H463" s="407"/>
      <c r="I463" s="407"/>
      <c r="J463" s="407"/>
      <c r="K463" s="407"/>
      <c r="L463" s="407"/>
    </row>
    <row r="464" spans="3:12">
      <c r="C464" s="407"/>
      <c r="D464" s="407"/>
      <c r="E464" s="407"/>
      <c r="F464" s="407"/>
      <c r="G464" s="407"/>
      <c r="H464" s="407"/>
      <c r="I464" s="407"/>
      <c r="J464" s="407"/>
      <c r="K464" s="407"/>
      <c r="L464" s="407"/>
    </row>
    <row r="465" spans="3:12">
      <c r="C465" s="407"/>
      <c r="D465" s="407"/>
      <c r="E465" s="407"/>
      <c r="F465" s="407"/>
      <c r="G465" s="407"/>
      <c r="H465" s="407"/>
      <c r="I465" s="407"/>
      <c r="J465" s="407"/>
      <c r="K465" s="407"/>
      <c r="L465" s="407"/>
    </row>
    <row r="466" spans="3:12">
      <c r="C466" s="407"/>
      <c r="D466" s="407"/>
      <c r="E466" s="407"/>
      <c r="F466" s="407"/>
      <c r="G466" s="407"/>
      <c r="H466" s="407"/>
      <c r="I466" s="407"/>
      <c r="J466" s="407"/>
      <c r="K466" s="407"/>
      <c r="L466" s="407"/>
    </row>
    <row r="467" spans="3:12">
      <c r="C467" s="407"/>
      <c r="D467" s="407"/>
      <c r="E467" s="407"/>
      <c r="F467" s="407"/>
      <c r="G467" s="407"/>
      <c r="H467" s="407"/>
      <c r="I467" s="407"/>
      <c r="J467" s="407"/>
      <c r="K467" s="407"/>
      <c r="L467" s="407"/>
    </row>
    <row r="468" spans="3:12">
      <c r="C468" s="407"/>
      <c r="D468" s="407"/>
      <c r="E468" s="407"/>
      <c r="F468" s="407"/>
      <c r="G468" s="407"/>
      <c r="H468" s="407"/>
      <c r="I468" s="407"/>
      <c r="J468" s="407"/>
      <c r="K468" s="407"/>
      <c r="L468" s="407"/>
    </row>
    <row r="469" spans="3:12">
      <c r="C469" s="407"/>
      <c r="D469" s="407"/>
      <c r="E469" s="407"/>
      <c r="F469" s="407"/>
      <c r="G469" s="407"/>
      <c r="H469" s="407"/>
      <c r="I469" s="407"/>
      <c r="J469" s="407"/>
      <c r="K469" s="407"/>
      <c r="L469" s="407"/>
    </row>
    <row r="470" spans="3:12">
      <c r="C470" s="407"/>
      <c r="D470" s="407"/>
      <c r="E470" s="407"/>
      <c r="F470" s="407"/>
      <c r="G470" s="407"/>
      <c r="H470" s="407"/>
      <c r="I470" s="407"/>
      <c r="J470" s="407"/>
      <c r="K470" s="407"/>
      <c r="L470" s="407"/>
    </row>
    <row r="471" spans="3:12">
      <c r="C471" s="407"/>
      <c r="D471" s="407"/>
      <c r="E471" s="407"/>
      <c r="F471" s="407"/>
      <c r="G471" s="407"/>
      <c r="H471" s="407"/>
      <c r="I471" s="407"/>
      <c r="J471" s="407"/>
      <c r="K471" s="407"/>
      <c r="L471" s="407"/>
    </row>
    <row r="472" spans="3:12">
      <c r="C472" s="407"/>
      <c r="D472" s="407"/>
      <c r="E472" s="407"/>
      <c r="F472" s="407"/>
      <c r="G472" s="407"/>
      <c r="H472" s="407"/>
      <c r="I472" s="407"/>
      <c r="J472" s="407"/>
      <c r="K472" s="407"/>
      <c r="L472" s="407"/>
    </row>
    <row r="473" spans="3:12">
      <c r="C473" s="407"/>
      <c r="D473" s="407"/>
      <c r="E473" s="407"/>
      <c r="F473" s="407"/>
      <c r="G473" s="407"/>
      <c r="H473" s="407"/>
      <c r="I473" s="407"/>
      <c r="J473" s="407"/>
      <c r="K473" s="407"/>
      <c r="L473" s="407"/>
    </row>
    <row r="474" spans="3:12">
      <c r="C474" s="407"/>
      <c r="D474" s="407"/>
      <c r="E474" s="407"/>
      <c r="F474" s="407"/>
      <c r="G474" s="407"/>
      <c r="H474" s="407"/>
      <c r="I474" s="407"/>
      <c r="J474" s="407"/>
      <c r="K474" s="407"/>
      <c r="L474" s="407"/>
    </row>
    <row r="475" spans="3:12">
      <c r="C475" s="407"/>
      <c r="D475" s="407"/>
      <c r="E475" s="407"/>
      <c r="F475" s="407"/>
      <c r="G475" s="407"/>
      <c r="H475" s="407"/>
      <c r="I475" s="407"/>
      <c r="J475" s="407"/>
      <c r="K475" s="407"/>
      <c r="L475" s="407"/>
    </row>
    <row r="476" spans="3:12">
      <c r="C476" s="407"/>
      <c r="D476" s="407"/>
      <c r="E476" s="407"/>
      <c r="F476" s="407"/>
      <c r="G476" s="407"/>
      <c r="H476" s="407"/>
      <c r="I476" s="407"/>
      <c r="J476" s="407"/>
      <c r="K476" s="407"/>
      <c r="L476" s="407"/>
    </row>
    <row r="477" spans="3:12">
      <c r="C477" s="407"/>
      <c r="D477" s="407"/>
      <c r="E477" s="407"/>
      <c r="F477" s="407"/>
      <c r="G477" s="407"/>
      <c r="H477" s="407"/>
      <c r="I477" s="407"/>
      <c r="J477" s="407"/>
      <c r="K477" s="407"/>
      <c r="L477" s="407"/>
    </row>
    <row r="478" spans="3:12">
      <c r="C478" s="407"/>
      <c r="D478" s="407"/>
      <c r="E478" s="407"/>
      <c r="F478" s="407"/>
      <c r="G478" s="407"/>
      <c r="H478" s="407"/>
      <c r="I478" s="407"/>
      <c r="J478" s="407"/>
      <c r="K478" s="407"/>
      <c r="L478" s="407"/>
    </row>
    <row r="479" spans="3:12">
      <c r="C479" s="407"/>
      <c r="D479" s="407"/>
      <c r="E479" s="407"/>
      <c r="F479" s="407"/>
      <c r="G479" s="407"/>
      <c r="H479" s="407"/>
      <c r="I479" s="407"/>
      <c r="J479" s="407"/>
      <c r="K479" s="407"/>
      <c r="L479" s="407"/>
    </row>
    <row r="480" spans="3:12">
      <c r="C480" s="407"/>
      <c r="D480" s="407"/>
      <c r="E480" s="407"/>
      <c r="F480" s="407"/>
      <c r="G480" s="407"/>
      <c r="H480" s="407"/>
      <c r="I480" s="407"/>
      <c r="J480" s="407"/>
      <c r="K480" s="407"/>
      <c r="L480" s="407"/>
    </row>
    <row r="481" spans="3:12">
      <c r="C481" s="407"/>
      <c r="D481" s="407"/>
      <c r="E481" s="407"/>
      <c r="F481" s="407"/>
      <c r="G481" s="407"/>
      <c r="H481" s="407"/>
      <c r="I481" s="407"/>
      <c r="J481" s="407"/>
      <c r="K481" s="407"/>
      <c r="L481" s="407"/>
    </row>
    <row r="482" spans="3:12">
      <c r="C482" s="407"/>
      <c r="D482" s="407"/>
      <c r="E482" s="407"/>
      <c r="F482" s="407"/>
      <c r="G482" s="407"/>
      <c r="H482" s="407"/>
      <c r="I482" s="407"/>
      <c r="J482" s="407"/>
      <c r="K482" s="407"/>
      <c r="L482" s="407"/>
    </row>
    <row r="483" spans="3:12">
      <c r="C483" s="407"/>
      <c r="D483" s="407"/>
      <c r="E483" s="407"/>
      <c r="F483" s="407"/>
      <c r="G483" s="407"/>
      <c r="H483" s="407"/>
      <c r="I483" s="407"/>
      <c r="J483" s="407"/>
      <c r="K483" s="407"/>
      <c r="L483" s="407"/>
    </row>
    <row r="484" spans="3:12">
      <c r="C484" s="407"/>
      <c r="D484" s="407"/>
      <c r="E484" s="407"/>
      <c r="F484" s="407"/>
      <c r="G484" s="407"/>
      <c r="H484" s="407"/>
      <c r="I484" s="407"/>
      <c r="J484" s="407"/>
      <c r="K484" s="407"/>
      <c r="L484" s="407"/>
    </row>
    <row r="485" spans="3:12">
      <c r="C485" s="407"/>
      <c r="D485" s="407"/>
      <c r="E485" s="407"/>
      <c r="F485" s="407"/>
      <c r="G485" s="407"/>
      <c r="H485" s="407"/>
      <c r="I485" s="407"/>
      <c r="J485" s="407"/>
      <c r="K485" s="407"/>
      <c r="L485" s="407"/>
    </row>
    <row r="486" spans="3:12">
      <c r="C486" s="407"/>
      <c r="D486" s="407"/>
      <c r="E486" s="407"/>
      <c r="F486" s="407"/>
      <c r="G486" s="407"/>
      <c r="H486" s="407"/>
      <c r="I486" s="407"/>
      <c r="J486" s="407"/>
      <c r="K486" s="407"/>
      <c r="L486" s="407"/>
    </row>
    <row r="487" spans="3:12">
      <c r="C487" s="407"/>
      <c r="D487" s="407"/>
      <c r="E487" s="407"/>
      <c r="F487" s="407"/>
      <c r="G487" s="407"/>
      <c r="H487" s="407"/>
      <c r="I487" s="407"/>
      <c r="J487" s="407"/>
      <c r="K487" s="407"/>
      <c r="L487" s="407"/>
    </row>
    <row r="488" spans="3:12">
      <c r="C488" s="407"/>
      <c r="D488" s="407"/>
      <c r="E488" s="407"/>
      <c r="F488" s="407"/>
      <c r="G488" s="407"/>
      <c r="H488" s="407"/>
      <c r="I488" s="407"/>
      <c r="J488" s="407"/>
      <c r="K488" s="407"/>
      <c r="L488" s="407"/>
    </row>
    <row r="489" spans="3:12">
      <c r="C489" s="407"/>
      <c r="D489" s="407"/>
      <c r="E489" s="407"/>
      <c r="F489" s="407"/>
      <c r="G489" s="407"/>
      <c r="H489" s="407"/>
      <c r="I489" s="407"/>
      <c r="J489" s="407"/>
      <c r="K489" s="407"/>
      <c r="L489" s="407"/>
    </row>
    <row r="490" spans="3:12">
      <c r="C490" s="407"/>
      <c r="D490" s="407"/>
      <c r="E490" s="407"/>
      <c r="F490" s="407"/>
      <c r="G490" s="407"/>
      <c r="H490" s="407"/>
      <c r="I490" s="407"/>
      <c r="J490" s="407"/>
      <c r="K490" s="407"/>
      <c r="L490" s="407"/>
    </row>
    <row r="491" spans="3:12">
      <c r="C491" s="407"/>
      <c r="D491" s="407"/>
      <c r="E491" s="407"/>
      <c r="F491" s="407"/>
      <c r="G491" s="407"/>
      <c r="H491" s="407"/>
      <c r="I491" s="407"/>
      <c r="J491" s="407"/>
      <c r="K491" s="407"/>
      <c r="L491" s="407"/>
    </row>
    <row r="492" spans="3:12">
      <c r="C492" s="407"/>
      <c r="D492" s="407"/>
      <c r="E492" s="407"/>
      <c r="F492" s="407"/>
      <c r="G492" s="407"/>
      <c r="H492" s="407"/>
      <c r="I492" s="407"/>
      <c r="J492" s="407"/>
      <c r="K492" s="407"/>
      <c r="L492" s="407"/>
    </row>
    <row r="493" spans="3:12">
      <c r="C493" s="407"/>
      <c r="D493" s="407"/>
      <c r="E493" s="407"/>
      <c r="F493" s="407"/>
      <c r="G493" s="407"/>
      <c r="H493" s="407"/>
      <c r="I493" s="407"/>
      <c r="J493" s="407"/>
      <c r="K493" s="407"/>
      <c r="L493" s="407"/>
    </row>
    <row r="494" spans="3:12">
      <c r="C494" s="407"/>
      <c r="D494" s="407"/>
      <c r="E494" s="407"/>
      <c r="F494" s="407"/>
      <c r="G494" s="407"/>
      <c r="H494" s="407"/>
      <c r="I494" s="407"/>
      <c r="J494" s="407"/>
      <c r="K494" s="407"/>
      <c r="L494" s="407"/>
    </row>
    <row r="495" spans="3:12">
      <c r="C495" s="407"/>
      <c r="D495" s="407"/>
      <c r="E495" s="407"/>
      <c r="F495" s="407"/>
      <c r="G495" s="407"/>
      <c r="H495" s="407"/>
      <c r="I495" s="407"/>
      <c r="J495" s="407"/>
      <c r="K495" s="407"/>
      <c r="L495" s="407"/>
    </row>
    <row r="496" spans="3:12">
      <c r="C496" s="407"/>
      <c r="D496" s="407"/>
      <c r="E496" s="407"/>
      <c r="F496" s="407"/>
      <c r="G496" s="407"/>
      <c r="H496" s="407"/>
      <c r="I496" s="407"/>
      <c r="J496" s="407"/>
      <c r="K496" s="407"/>
      <c r="L496" s="407"/>
    </row>
    <row r="497" spans="3:12">
      <c r="C497" s="407"/>
      <c r="D497" s="407"/>
      <c r="E497" s="407"/>
      <c r="F497" s="407"/>
      <c r="G497" s="407"/>
      <c r="H497" s="407"/>
      <c r="I497" s="407"/>
      <c r="J497" s="407"/>
      <c r="K497" s="407"/>
      <c r="L497" s="407"/>
    </row>
    <row r="498" spans="3:12">
      <c r="C498" s="407"/>
      <c r="D498" s="407"/>
      <c r="E498" s="407"/>
      <c r="F498" s="407"/>
      <c r="G498" s="407"/>
      <c r="H498" s="407"/>
      <c r="I498" s="407"/>
      <c r="J498" s="407"/>
      <c r="K498" s="407"/>
      <c r="L498" s="407"/>
    </row>
    <row r="499" spans="3:12">
      <c r="C499" s="407"/>
      <c r="D499" s="407"/>
      <c r="E499" s="407"/>
      <c r="F499" s="407"/>
      <c r="G499" s="407"/>
      <c r="H499" s="407"/>
      <c r="I499" s="407"/>
      <c r="J499" s="407"/>
      <c r="K499" s="407"/>
      <c r="L499" s="407"/>
    </row>
    <row r="500" spans="3:12">
      <c r="C500" s="407"/>
      <c r="D500" s="407"/>
      <c r="E500" s="407"/>
      <c r="F500" s="407"/>
      <c r="G500" s="407"/>
      <c r="H500" s="407"/>
      <c r="I500" s="407"/>
      <c r="J500" s="407"/>
      <c r="K500" s="407"/>
      <c r="L500" s="407"/>
    </row>
    <row r="501" spans="3:12">
      <c r="C501" s="407"/>
      <c r="D501" s="407"/>
      <c r="E501" s="407"/>
      <c r="F501" s="407"/>
      <c r="G501" s="407"/>
      <c r="H501" s="407"/>
      <c r="I501" s="407"/>
      <c r="J501" s="407"/>
      <c r="K501" s="407"/>
      <c r="L501" s="407"/>
    </row>
    <row r="502" spans="3:12">
      <c r="C502" s="407"/>
      <c r="D502" s="407"/>
      <c r="E502" s="407"/>
      <c r="F502" s="407"/>
      <c r="G502" s="407"/>
      <c r="H502" s="407"/>
      <c r="I502" s="407"/>
      <c r="J502" s="407"/>
      <c r="K502" s="407"/>
      <c r="L502" s="407"/>
    </row>
    <row r="503" spans="3:12">
      <c r="C503" s="407"/>
      <c r="D503" s="407"/>
      <c r="E503" s="407"/>
      <c r="F503" s="407"/>
      <c r="G503" s="407"/>
      <c r="H503" s="407"/>
      <c r="I503" s="407"/>
      <c r="J503" s="407"/>
      <c r="K503" s="407"/>
      <c r="L503" s="407"/>
    </row>
    <row r="504" spans="3:12">
      <c r="C504" s="407"/>
      <c r="D504" s="407"/>
      <c r="E504" s="407"/>
      <c r="F504" s="407"/>
      <c r="G504" s="407"/>
      <c r="H504" s="407"/>
      <c r="I504" s="407"/>
      <c r="J504" s="407"/>
      <c r="K504" s="407"/>
      <c r="L504" s="407"/>
    </row>
    <row r="505" spans="3:12">
      <c r="C505" s="407"/>
      <c r="D505" s="407"/>
      <c r="E505" s="407"/>
      <c r="F505" s="407"/>
      <c r="G505" s="407"/>
      <c r="H505" s="407"/>
      <c r="I505" s="407"/>
      <c r="J505" s="407"/>
      <c r="K505" s="407"/>
      <c r="L505" s="407"/>
    </row>
    <row r="506" spans="3:12">
      <c r="C506" s="407"/>
      <c r="D506" s="407"/>
      <c r="E506" s="407"/>
      <c r="F506" s="407"/>
      <c r="G506" s="407"/>
      <c r="H506" s="407"/>
      <c r="I506" s="407"/>
      <c r="J506" s="407"/>
      <c r="K506" s="407"/>
      <c r="L506" s="407"/>
    </row>
    <row r="507" spans="3:12">
      <c r="C507" s="407"/>
      <c r="D507" s="407"/>
      <c r="E507" s="407"/>
      <c r="F507" s="407"/>
      <c r="G507" s="407"/>
      <c r="H507" s="407"/>
      <c r="I507" s="407"/>
      <c r="J507" s="407"/>
      <c r="K507" s="407"/>
      <c r="L507" s="407"/>
    </row>
    <row r="508" spans="3:12">
      <c r="C508" s="407"/>
      <c r="D508" s="407"/>
      <c r="E508" s="407"/>
      <c r="F508" s="407"/>
      <c r="G508" s="407"/>
      <c r="H508" s="407"/>
      <c r="I508" s="407"/>
      <c r="J508" s="407"/>
      <c r="K508" s="407"/>
      <c r="L508" s="407"/>
    </row>
    <row r="509" spans="3:12">
      <c r="C509" s="407"/>
      <c r="D509" s="407"/>
      <c r="E509" s="407"/>
      <c r="F509" s="407"/>
      <c r="G509" s="407"/>
      <c r="H509" s="407"/>
      <c r="I509" s="407"/>
      <c r="J509" s="407"/>
      <c r="K509" s="407"/>
      <c r="L509" s="407"/>
    </row>
    <row r="510" spans="3:12">
      <c r="C510" s="407"/>
      <c r="D510" s="407"/>
      <c r="E510" s="407"/>
      <c r="F510" s="407"/>
      <c r="G510" s="407"/>
      <c r="H510" s="407"/>
      <c r="I510" s="407"/>
      <c r="J510" s="407"/>
      <c r="K510" s="407"/>
      <c r="L510" s="407"/>
    </row>
    <row r="511" spans="3:12">
      <c r="C511" s="407"/>
      <c r="D511" s="407"/>
      <c r="E511" s="407"/>
      <c r="F511" s="407"/>
      <c r="G511" s="407"/>
      <c r="H511" s="407"/>
      <c r="I511" s="407"/>
      <c r="J511" s="407"/>
      <c r="K511" s="407"/>
      <c r="L511" s="407"/>
    </row>
    <row r="512" spans="3:12">
      <c r="C512" s="407"/>
      <c r="D512" s="407"/>
      <c r="E512" s="407"/>
      <c r="F512" s="407"/>
      <c r="G512" s="407"/>
      <c r="H512" s="407"/>
      <c r="I512" s="407"/>
      <c r="J512" s="407"/>
      <c r="K512" s="407"/>
      <c r="L512" s="407"/>
    </row>
    <row r="513" spans="3:12">
      <c r="C513" s="407"/>
      <c r="D513" s="407"/>
      <c r="E513" s="407"/>
      <c r="F513" s="407"/>
      <c r="G513" s="407"/>
      <c r="H513" s="407"/>
      <c r="I513" s="407"/>
      <c r="J513" s="407"/>
      <c r="K513" s="407"/>
      <c r="L513" s="407"/>
    </row>
    <row r="514" spans="3:12">
      <c r="C514" s="407"/>
      <c r="D514" s="407"/>
      <c r="E514" s="407"/>
      <c r="F514" s="407"/>
      <c r="G514" s="407"/>
      <c r="H514" s="407"/>
      <c r="I514" s="407"/>
      <c r="J514" s="407"/>
      <c r="K514" s="407"/>
      <c r="L514" s="407"/>
    </row>
    <row r="515" spans="3:12">
      <c r="C515" s="407"/>
      <c r="D515" s="407"/>
      <c r="E515" s="407"/>
      <c r="F515" s="407"/>
      <c r="G515" s="407"/>
      <c r="H515" s="407"/>
      <c r="I515" s="407"/>
      <c r="J515" s="407"/>
      <c r="K515" s="407"/>
      <c r="L515" s="407"/>
    </row>
    <row r="516" spans="3:12">
      <c r="C516" s="407"/>
      <c r="D516" s="407"/>
      <c r="E516" s="407"/>
      <c r="F516" s="407"/>
      <c r="G516" s="407"/>
      <c r="H516" s="407"/>
      <c r="I516" s="407"/>
      <c r="J516" s="407"/>
      <c r="K516" s="407"/>
      <c r="L516" s="407"/>
    </row>
    <row r="517" spans="3:12">
      <c r="C517" s="407"/>
      <c r="D517" s="407"/>
      <c r="E517" s="407"/>
      <c r="F517" s="407"/>
      <c r="G517" s="407"/>
      <c r="H517" s="407"/>
      <c r="I517" s="407"/>
      <c r="J517" s="407"/>
      <c r="K517" s="407"/>
      <c r="L517" s="407"/>
    </row>
    <row r="518" spans="3:12">
      <c r="C518" s="407"/>
      <c r="D518" s="407"/>
      <c r="E518" s="407"/>
      <c r="F518" s="407"/>
      <c r="G518" s="407"/>
      <c r="H518" s="407"/>
      <c r="I518" s="407"/>
      <c r="J518" s="407"/>
      <c r="K518" s="407"/>
      <c r="L518" s="407"/>
    </row>
    <row r="519" spans="3:12">
      <c r="C519" s="407"/>
      <c r="D519" s="407"/>
      <c r="E519" s="407"/>
      <c r="F519" s="407"/>
      <c r="G519" s="407"/>
      <c r="H519" s="407"/>
      <c r="I519" s="407"/>
      <c r="J519" s="407"/>
      <c r="K519" s="407"/>
      <c r="L519" s="407"/>
    </row>
    <row r="520" spans="3:12">
      <c r="C520" s="407"/>
      <c r="D520" s="407"/>
      <c r="E520" s="407"/>
      <c r="F520" s="407"/>
      <c r="G520" s="407"/>
      <c r="H520" s="407"/>
      <c r="I520" s="407"/>
      <c r="J520" s="407"/>
      <c r="K520" s="407"/>
      <c r="L520" s="407"/>
    </row>
    <row r="521" spans="3:12">
      <c r="C521" s="407"/>
      <c r="D521" s="407"/>
      <c r="E521" s="407"/>
      <c r="F521" s="407"/>
      <c r="G521" s="407"/>
      <c r="H521" s="407"/>
      <c r="I521" s="407"/>
      <c r="J521" s="407"/>
      <c r="K521" s="407"/>
      <c r="L521" s="407"/>
    </row>
    <row r="522" spans="3:12">
      <c r="C522" s="407"/>
      <c r="D522" s="407"/>
      <c r="E522" s="407"/>
      <c r="F522" s="407"/>
      <c r="G522" s="407"/>
      <c r="H522" s="407"/>
      <c r="I522" s="407"/>
      <c r="J522" s="407"/>
      <c r="K522" s="407"/>
      <c r="L522" s="407"/>
    </row>
    <row r="523" spans="3:12">
      <c r="C523" s="407"/>
      <c r="D523" s="407"/>
      <c r="E523" s="407"/>
      <c r="F523" s="407"/>
      <c r="G523" s="407"/>
      <c r="H523" s="407"/>
      <c r="I523" s="407"/>
      <c r="J523" s="407"/>
      <c r="K523" s="407"/>
      <c r="L523" s="407"/>
    </row>
    <row r="524" spans="3:12">
      <c r="C524" s="407"/>
      <c r="D524" s="407"/>
      <c r="E524" s="407"/>
      <c r="F524" s="407"/>
      <c r="G524" s="407"/>
      <c r="H524" s="407"/>
      <c r="I524" s="407"/>
      <c r="J524" s="407"/>
      <c r="K524" s="407"/>
      <c r="L524" s="407"/>
    </row>
    <row r="525" spans="3:12">
      <c r="C525" s="407"/>
      <c r="D525" s="407"/>
      <c r="E525" s="407"/>
      <c r="F525" s="407"/>
      <c r="G525" s="407"/>
      <c r="H525" s="407"/>
      <c r="I525" s="407"/>
      <c r="J525" s="407"/>
      <c r="K525" s="407"/>
      <c r="L525" s="407"/>
    </row>
    <row r="526" spans="3:12">
      <c r="C526" s="407"/>
      <c r="D526" s="407"/>
      <c r="E526" s="407"/>
      <c r="F526" s="407"/>
      <c r="G526" s="407"/>
      <c r="H526" s="407"/>
      <c r="I526" s="407"/>
      <c r="J526" s="407"/>
      <c r="K526" s="407"/>
      <c r="L526" s="407"/>
    </row>
    <row r="527" spans="3:12">
      <c r="C527" s="407"/>
      <c r="D527" s="407"/>
      <c r="E527" s="407"/>
      <c r="F527" s="407"/>
      <c r="G527" s="407"/>
      <c r="H527" s="407"/>
      <c r="I527" s="407"/>
      <c r="J527" s="407"/>
      <c r="K527" s="407"/>
      <c r="L527" s="407"/>
    </row>
    <row r="528" spans="3:12">
      <c r="C528" s="407"/>
      <c r="D528" s="407"/>
      <c r="E528" s="407"/>
      <c r="F528" s="407"/>
      <c r="G528" s="407"/>
      <c r="H528" s="407"/>
      <c r="I528" s="407"/>
      <c r="J528" s="407"/>
      <c r="K528" s="407"/>
      <c r="L528" s="407"/>
    </row>
    <row r="529" spans="3:12">
      <c r="C529" s="407"/>
      <c r="D529" s="407"/>
      <c r="E529" s="407"/>
      <c r="F529" s="407"/>
      <c r="G529" s="407"/>
      <c r="H529" s="407"/>
      <c r="I529" s="407"/>
      <c r="J529" s="407"/>
      <c r="K529" s="407"/>
      <c r="L529" s="407"/>
    </row>
    <row r="530" spans="3:12">
      <c r="C530" s="407"/>
      <c r="D530" s="407"/>
      <c r="E530" s="407"/>
      <c r="F530" s="407"/>
      <c r="G530" s="407"/>
      <c r="H530" s="407"/>
      <c r="I530" s="407"/>
      <c r="J530" s="407"/>
      <c r="K530" s="407"/>
      <c r="L530" s="407"/>
    </row>
    <row r="531" spans="3:12">
      <c r="C531" s="407"/>
      <c r="D531" s="407"/>
      <c r="E531" s="407"/>
      <c r="F531" s="407"/>
      <c r="G531" s="407"/>
      <c r="H531" s="407"/>
      <c r="I531" s="407"/>
      <c r="J531" s="407"/>
      <c r="K531" s="407"/>
      <c r="L531" s="407"/>
    </row>
    <row r="532" spans="3:12">
      <c r="C532" s="407"/>
      <c r="D532" s="407"/>
      <c r="E532" s="407"/>
      <c r="F532" s="407"/>
      <c r="G532" s="407"/>
      <c r="H532" s="407"/>
      <c r="I532" s="407"/>
      <c r="J532" s="407"/>
      <c r="K532" s="407"/>
      <c r="L532" s="407"/>
    </row>
    <row r="533" spans="3:12">
      <c r="C533" s="407"/>
      <c r="D533" s="407"/>
      <c r="E533" s="407"/>
      <c r="F533" s="407"/>
      <c r="G533" s="407"/>
      <c r="H533" s="407"/>
      <c r="I533" s="407"/>
      <c r="J533" s="407"/>
      <c r="K533" s="407"/>
      <c r="L533" s="407"/>
    </row>
    <row r="534" spans="3:12">
      <c r="C534" s="407"/>
      <c r="D534" s="407"/>
      <c r="E534" s="407"/>
      <c r="F534" s="407"/>
      <c r="G534" s="407"/>
      <c r="H534" s="407"/>
      <c r="I534" s="407"/>
      <c r="J534" s="407"/>
      <c r="K534" s="407"/>
      <c r="L534" s="407"/>
    </row>
    <row r="535" spans="3:12">
      <c r="C535" s="407"/>
      <c r="D535" s="407"/>
      <c r="E535" s="407"/>
      <c r="F535" s="407"/>
      <c r="G535" s="407"/>
      <c r="H535" s="407"/>
      <c r="I535" s="407"/>
      <c r="J535" s="407"/>
      <c r="K535" s="407"/>
      <c r="L535" s="407"/>
    </row>
    <row r="536" spans="3:12">
      <c r="C536" s="407"/>
      <c r="D536" s="407"/>
      <c r="E536" s="407"/>
      <c r="F536" s="407"/>
      <c r="G536" s="407"/>
      <c r="H536" s="407"/>
      <c r="I536" s="407"/>
      <c r="J536" s="407"/>
      <c r="K536" s="407"/>
      <c r="L536" s="407"/>
    </row>
    <row r="537" spans="3:12">
      <c r="C537" s="407"/>
      <c r="D537" s="407"/>
      <c r="E537" s="407"/>
      <c r="F537" s="407"/>
      <c r="G537" s="407"/>
      <c r="H537" s="407"/>
      <c r="I537" s="407"/>
      <c r="J537" s="407"/>
      <c r="K537" s="407"/>
      <c r="L537" s="407"/>
    </row>
    <row r="538" spans="3:12">
      <c r="C538" s="407"/>
      <c r="D538" s="407"/>
      <c r="E538" s="407"/>
      <c r="F538" s="407"/>
      <c r="G538" s="407"/>
      <c r="H538" s="407"/>
      <c r="I538" s="407"/>
      <c r="J538" s="407"/>
      <c r="K538" s="407"/>
      <c r="L538" s="407"/>
    </row>
    <row r="539" spans="3:12">
      <c r="C539" s="407"/>
      <c r="D539" s="407"/>
      <c r="E539" s="407"/>
      <c r="F539" s="407"/>
      <c r="G539" s="407"/>
      <c r="H539" s="407"/>
      <c r="I539" s="407"/>
      <c r="J539" s="407"/>
      <c r="K539" s="407"/>
      <c r="L539" s="407"/>
    </row>
    <row r="540" spans="3:12">
      <c r="C540" s="407"/>
      <c r="D540" s="407"/>
      <c r="E540" s="407"/>
      <c r="F540" s="407"/>
      <c r="G540" s="407"/>
      <c r="H540" s="407"/>
      <c r="I540" s="407"/>
      <c r="J540" s="407"/>
      <c r="K540" s="407"/>
      <c r="L540" s="407"/>
    </row>
    <row r="541" spans="3:12">
      <c r="C541" s="407"/>
      <c r="D541" s="407"/>
      <c r="E541" s="407"/>
      <c r="F541" s="407"/>
      <c r="G541" s="407"/>
      <c r="H541" s="407"/>
      <c r="I541" s="407"/>
      <c r="J541" s="407"/>
      <c r="K541" s="407"/>
      <c r="L541" s="407"/>
    </row>
    <row r="542" spans="3:12">
      <c r="C542" s="407"/>
      <c r="D542" s="407"/>
      <c r="E542" s="407"/>
      <c r="F542" s="407"/>
      <c r="G542" s="407"/>
      <c r="H542" s="407"/>
      <c r="I542" s="407"/>
      <c r="J542" s="407"/>
      <c r="K542" s="407"/>
      <c r="L542" s="407"/>
    </row>
    <row r="543" spans="3:12">
      <c r="C543" s="407"/>
      <c r="D543" s="407"/>
      <c r="E543" s="407"/>
      <c r="F543" s="407"/>
      <c r="G543" s="407"/>
      <c r="H543" s="407"/>
      <c r="I543" s="407"/>
      <c r="J543" s="407"/>
      <c r="K543" s="407"/>
      <c r="L543" s="407"/>
    </row>
    <row r="544" spans="3:12">
      <c r="C544" s="407"/>
      <c r="D544" s="407"/>
      <c r="E544" s="407"/>
      <c r="F544" s="407"/>
      <c r="G544" s="407"/>
      <c r="H544" s="407"/>
      <c r="I544" s="407"/>
      <c r="J544" s="407"/>
      <c r="K544" s="407"/>
      <c r="L544" s="407"/>
    </row>
    <row r="545" spans="3:12">
      <c r="C545" s="407"/>
      <c r="D545" s="407"/>
      <c r="E545" s="407"/>
      <c r="F545" s="407"/>
      <c r="G545" s="407"/>
      <c r="H545" s="407"/>
      <c r="I545" s="407"/>
      <c r="J545" s="407"/>
      <c r="K545" s="407"/>
      <c r="L545" s="407"/>
    </row>
    <row r="546" spans="3:12">
      <c r="C546" s="407"/>
      <c r="D546" s="407"/>
      <c r="E546" s="407"/>
      <c r="F546" s="407"/>
      <c r="G546" s="407"/>
      <c r="H546" s="407"/>
      <c r="I546" s="407"/>
      <c r="J546" s="407"/>
      <c r="K546" s="407"/>
      <c r="L546" s="407"/>
    </row>
    <row r="547" spans="3:12">
      <c r="C547" s="407"/>
      <c r="D547" s="407"/>
      <c r="E547" s="407"/>
      <c r="F547" s="407"/>
      <c r="G547" s="407"/>
      <c r="H547" s="407"/>
      <c r="I547" s="407"/>
      <c r="J547" s="407"/>
      <c r="K547" s="407"/>
      <c r="L547" s="407"/>
    </row>
    <row r="548" spans="3:12">
      <c r="C548" s="407"/>
      <c r="D548" s="407"/>
      <c r="E548" s="407"/>
      <c r="F548" s="407"/>
      <c r="G548" s="407"/>
      <c r="H548" s="407"/>
      <c r="I548" s="407"/>
      <c r="J548" s="407"/>
      <c r="K548" s="407"/>
      <c r="L548" s="407"/>
    </row>
    <row r="549" spans="3:12">
      <c r="C549" s="407"/>
      <c r="D549" s="407"/>
      <c r="E549" s="407"/>
      <c r="F549" s="407"/>
      <c r="G549" s="407"/>
      <c r="H549" s="407"/>
      <c r="I549" s="407"/>
      <c r="J549" s="407"/>
      <c r="K549" s="407"/>
      <c r="L549" s="407"/>
    </row>
    <row r="550" spans="3:12">
      <c r="C550" s="407"/>
      <c r="D550" s="407"/>
      <c r="E550" s="407"/>
      <c r="F550" s="407"/>
      <c r="G550" s="407"/>
      <c r="H550" s="407"/>
      <c r="I550" s="407"/>
      <c r="J550" s="407"/>
      <c r="K550" s="407"/>
      <c r="L550" s="407"/>
    </row>
    <row r="551" spans="3:12">
      <c r="C551" s="407"/>
      <c r="D551" s="407"/>
      <c r="E551" s="407"/>
      <c r="F551" s="407"/>
      <c r="G551" s="407"/>
      <c r="H551" s="407"/>
      <c r="I551" s="407"/>
      <c r="J551" s="407"/>
      <c r="K551" s="407"/>
      <c r="L551" s="407"/>
    </row>
    <row r="552" spans="3:12">
      <c r="C552" s="407"/>
      <c r="D552" s="407"/>
      <c r="E552" s="407"/>
      <c r="F552" s="407"/>
      <c r="G552" s="407"/>
      <c r="H552" s="407"/>
      <c r="I552" s="407"/>
      <c r="J552" s="407"/>
      <c r="K552" s="407"/>
      <c r="L552" s="407"/>
    </row>
    <row r="553" spans="3:12">
      <c r="C553" s="407"/>
      <c r="D553" s="407"/>
      <c r="E553" s="407"/>
      <c r="F553" s="407"/>
      <c r="G553" s="407"/>
      <c r="H553" s="407"/>
      <c r="I553" s="407"/>
      <c r="J553" s="407"/>
      <c r="K553" s="407"/>
      <c r="L553" s="407"/>
    </row>
    <row r="554" spans="3:12">
      <c r="C554" s="407"/>
      <c r="D554" s="407"/>
      <c r="E554" s="407"/>
      <c r="F554" s="407"/>
      <c r="G554" s="407"/>
      <c r="H554" s="407"/>
      <c r="I554" s="407"/>
      <c r="J554" s="407"/>
      <c r="K554" s="407"/>
      <c r="L554" s="407"/>
    </row>
    <row r="555" spans="3:12">
      <c r="C555" s="407"/>
      <c r="D555" s="407"/>
      <c r="E555" s="407"/>
      <c r="F555" s="407"/>
      <c r="G555" s="407"/>
      <c r="H555" s="407"/>
      <c r="I555" s="407"/>
      <c r="J555" s="407"/>
      <c r="K555" s="407"/>
      <c r="L555" s="407"/>
    </row>
    <row r="556" spans="3:12">
      <c r="C556" s="407"/>
      <c r="D556" s="407"/>
      <c r="E556" s="407"/>
      <c r="F556" s="407"/>
      <c r="G556" s="407"/>
      <c r="H556" s="407"/>
      <c r="I556" s="407"/>
      <c r="J556" s="407"/>
      <c r="K556" s="407"/>
      <c r="L556" s="407"/>
    </row>
    <row r="557" spans="3:12">
      <c r="C557" s="407"/>
      <c r="D557" s="407"/>
      <c r="E557" s="407"/>
      <c r="F557" s="407"/>
      <c r="G557" s="407"/>
      <c r="H557" s="407"/>
      <c r="I557" s="407"/>
      <c r="J557" s="407"/>
      <c r="K557" s="407"/>
      <c r="L557" s="407"/>
    </row>
    <row r="558" spans="3:12">
      <c r="C558" s="407"/>
      <c r="D558" s="407"/>
      <c r="E558" s="407"/>
      <c r="F558" s="407"/>
      <c r="G558" s="407"/>
      <c r="H558" s="407"/>
      <c r="I558" s="407"/>
      <c r="J558" s="407"/>
      <c r="K558" s="407"/>
      <c r="L558" s="407"/>
    </row>
    <row r="559" spans="3:12">
      <c r="C559" s="407"/>
      <c r="D559" s="407"/>
      <c r="E559" s="407"/>
      <c r="F559" s="407"/>
      <c r="G559" s="407"/>
      <c r="H559" s="407"/>
      <c r="I559" s="407"/>
      <c r="J559" s="407"/>
      <c r="K559" s="407"/>
      <c r="L559" s="407"/>
    </row>
    <row r="560" spans="3:12">
      <c r="C560" s="407"/>
      <c r="D560" s="407"/>
      <c r="E560" s="407"/>
      <c r="F560" s="407"/>
      <c r="G560" s="407"/>
      <c r="H560" s="407"/>
      <c r="I560" s="407"/>
      <c r="J560" s="407"/>
      <c r="K560" s="407"/>
      <c r="L560" s="407"/>
    </row>
    <row r="561" spans="3:12">
      <c r="C561" s="407"/>
      <c r="D561" s="407"/>
      <c r="E561" s="407"/>
      <c r="F561" s="407"/>
      <c r="G561" s="407"/>
      <c r="H561" s="407"/>
      <c r="I561" s="407"/>
      <c r="J561" s="407"/>
      <c r="K561" s="407"/>
      <c r="L561" s="407"/>
    </row>
    <row r="562" spans="3:12">
      <c r="C562" s="407"/>
      <c r="D562" s="407"/>
      <c r="E562" s="407"/>
      <c r="F562" s="407"/>
      <c r="G562" s="407"/>
      <c r="H562" s="407"/>
      <c r="I562" s="407"/>
      <c r="J562" s="407"/>
      <c r="K562" s="407"/>
      <c r="L562" s="407"/>
    </row>
    <row r="563" spans="3:12">
      <c r="C563" s="407"/>
      <c r="D563" s="407"/>
      <c r="E563" s="407"/>
      <c r="F563" s="407"/>
      <c r="G563" s="407"/>
      <c r="H563" s="407"/>
      <c r="I563" s="407"/>
      <c r="J563" s="407"/>
      <c r="K563" s="407"/>
      <c r="L563" s="407"/>
    </row>
    <row r="564" spans="3:12">
      <c r="C564" s="407"/>
      <c r="D564" s="407"/>
      <c r="E564" s="407"/>
      <c r="F564" s="407"/>
      <c r="G564" s="407"/>
      <c r="H564" s="407"/>
      <c r="I564" s="407"/>
      <c r="J564" s="407"/>
      <c r="K564" s="407"/>
      <c r="L564" s="407"/>
    </row>
    <row r="565" spans="3:12">
      <c r="C565" s="407"/>
      <c r="D565" s="407"/>
      <c r="E565" s="407"/>
      <c r="F565" s="407"/>
      <c r="G565" s="407"/>
      <c r="H565" s="407"/>
      <c r="I565" s="407"/>
      <c r="J565" s="407"/>
      <c r="K565" s="407"/>
      <c r="L565" s="407"/>
    </row>
    <row r="566" spans="3:12">
      <c r="C566" s="407"/>
      <c r="D566" s="407"/>
      <c r="E566" s="407"/>
      <c r="F566" s="407"/>
      <c r="G566" s="407"/>
      <c r="H566" s="407"/>
      <c r="I566" s="407"/>
      <c r="J566" s="407"/>
      <c r="K566" s="407"/>
      <c r="L566" s="407"/>
    </row>
    <row r="567" spans="3:12">
      <c r="C567" s="407"/>
      <c r="D567" s="407"/>
      <c r="E567" s="407"/>
      <c r="F567" s="407"/>
      <c r="G567" s="407"/>
      <c r="H567" s="407"/>
      <c r="I567" s="407"/>
      <c r="J567" s="407"/>
      <c r="K567" s="407"/>
      <c r="L567" s="407"/>
    </row>
    <row r="568" spans="3:12">
      <c r="C568" s="407"/>
      <c r="D568" s="407"/>
      <c r="E568" s="407"/>
      <c r="F568" s="407"/>
      <c r="G568" s="407"/>
      <c r="H568" s="407"/>
      <c r="I568" s="407"/>
      <c r="J568" s="407"/>
      <c r="K568" s="407"/>
      <c r="L568" s="407"/>
    </row>
    <row r="569" spans="3:12">
      <c r="C569" s="407"/>
      <c r="D569" s="407"/>
      <c r="E569" s="407"/>
      <c r="F569" s="407"/>
      <c r="G569" s="407"/>
      <c r="H569" s="407"/>
      <c r="I569" s="407"/>
      <c r="J569" s="407"/>
      <c r="K569" s="407"/>
      <c r="L569" s="407"/>
    </row>
    <row r="570" spans="3:12">
      <c r="C570" s="407"/>
      <c r="D570" s="407"/>
      <c r="E570" s="407"/>
      <c r="F570" s="407"/>
      <c r="G570" s="407"/>
      <c r="H570" s="407"/>
      <c r="I570" s="407"/>
      <c r="J570" s="407"/>
      <c r="K570" s="407"/>
      <c r="L570" s="407"/>
    </row>
    <row r="571" spans="3:12">
      <c r="C571" s="407"/>
      <c r="D571" s="407"/>
      <c r="E571" s="407"/>
      <c r="F571" s="407"/>
      <c r="G571" s="407"/>
      <c r="H571" s="407"/>
      <c r="I571" s="407"/>
      <c r="J571" s="407"/>
      <c r="K571" s="407"/>
      <c r="L571" s="407"/>
    </row>
    <row r="572" spans="3:12">
      <c r="C572" s="407"/>
      <c r="D572" s="407"/>
      <c r="E572" s="407"/>
      <c r="F572" s="407"/>
      <c r="G572" s="407"/>
      <c r="H572" s="407"/>
      <c r="I572" s="407"/>
      <c r="J572" s="407"/>
      <c r="K572" s="407"/>
      <c r="L572" s="407"/>
    </row>
    <row r="573" spans="3:12">
      <c r="C573" s="407"/>
      <c r="D573" s="407"/>
      <c r="E573" s="407"/>
      <c r="F573" s="407"/>
      <c r="G573" s="407"/>
      <c r="H573" s="407"/>
      <c r="I573" s="407"/>
      <c r="J573" s="407"/>
      <c r="K573" s="407"/>
      <c r="L573" s="407"/>
    </row>
    <row r="574" spans="3:12">
      <c r="C574" s="407"/>
      <c r="D574" s="407"/>
      <c r="E574" s="407"/>
      <c r="F574" s="407"/>
      <c r="G574" s="407"/>
      <c r="H574" s="407"/>
      <c r="I574" s="407"/>
      <c r="J574" s="407"/>
      <c r="K574" s="407"/>
      <c r="L574" s="407"/>
    </row>
    <row r="575" spans="3:12">
      <c r="C575" s="407"/>
      <c r="D575" s="407"/>
      <c r="E575" s="407"/>
      <c r="F575" s="407"/>
      <c r="G575" s="407"/>
      <c r="H575" s="407"/>
      <c r="I575" s="407"/>
      <c r="J575" s="407"/>
      <c r="K575" s="407"/>
      <c r="L575" s="407"/>
    </row>
    <row r="576" spans="3:12">
      <c r="C576" s="407"/>
      <c r="D576" s="407"/>
      <c r="E576" s="407"/>
      <c r="F576" s="407"/>
      <c r="G576" s="407"/>
      <c r="H576" s="407"/>
      <c r="I576" s="407"/>
      <c r="J576" s="407"/>
      <c r="K576" s="407"/>
      <c r="L576" s="407"/>
    </row>
    <row r="577" spans="3:12">
      <c r="C577" s="407"/>
      <c r="D577" s="407"/>
      <c r="E577" s="407"/>
      <c r="F577" s="407"/>
      <c r="G577" s="407"/>
      <c r="H577" s="407"/>
      <c r="I577" s="407"/>
      <c r="J577" s="407"/>
      <c r="K577" s="407"/>
      <c r="L577" s="407"/>
    </row>
    <row r="578" spans="3:12">
      <c r="C578" s="407"/>
      <c r="D578" s="407"/>
      <c r="E578" s="407"/>
      <c r="F578" s="407"/>
      <c r="G578" s="407"/>
      <c r="H578" s="407"/>
      <c r="I578" s="407"/>
      <c r="J578" s="407"/>
      <c r="K578" s="407"/>
      <c r="L578" s="407"/>
    </row>
    <row r="579" spans="3:12">
      <c r="C579" s="407"/>
      <c r="D579" s="407"/>
      <c r="E579" s="407"/>
      <c r="F579" s="407"/>
      <c r="G579" s="407"/>
      <c r="H579" s="407"/>
      <c r="I579" s="407"/>
      <c r="J579" s="407"/>
      <c r="K579" s="407"/>
      <c r="L579" s="407"/>
    </row>
    <row r="580" spans="3:12">
      <c r="C580" s="407"/>
      <c r="D580" s="407"/>
      <c r="E580" s="407"/>
      <c r="F580" s="407"/>
      <c r="G580" s="407"/>
      <c r="H580" s="407"/>
      <c r="I580" s="407"/>
      <c r="J580" s="407"/>
      <c r="K580" s="407"/>
      <c r="L580" s="407"/>
    </row>
    <row r="581" spans="3:12">
      <c r="C581" s="407"/>
      <c r="D581" s="407"/>
      <c r="E581" s="407"/>
      <c r="F581" s="407"/>
      <c r="G581" s="407"/>
      <c r="H581" s="407"/>
      <c r="I581" s="407"/>
      <c r="J581" s="407"/>
      <c r="K581" s="407"/>
      <c r="L581" s="407"/>
    </row>
    <row r="582" spans="3:12">
      <c r="C582" s="407"/>
      <c r="D582" s="407"/>
      <c r="E582" s="407"/>
      <c r="F582" s="407"/>
      <c r="G582" s="407"/>
      <c r="H582" s="407"/>
      <c r="I582" s="407"/>
      <c r="J582" s="407"/>
      <c r="K582" s="407"/>
      <c r="L582" s="407"/>
    </row>
    <row r="583" spans="3:12">
      <c r="C583" s="407"/>
      <c r="D583" s="407"/>
      <c r="E583" s="407"/>
      <c r="F583" s="407"/>
      <c r="G583" s="407"/>
      <c r="H583" s="407"/>
      <c r="I583" s="407"/>
      <c r="J583" s="407"/>
      <c r="K583" s="407"/>
      <c r="L583" s="407"/>
    </row>
    <row r="584" spans="3:12">
      <c r="C584" s="407"/>
      <c r="D584" s="407"/>
      <c r="E584" s="407"/>
      <c r="F584" s="407"/>
      <c r="G584" s="407"/>
      <c r="H584" s="407"/>
      <c r="I584" s="407"/>
      <c r="J584" s="407"/>
      <c r="K584" s="407"/>
      <c r="L584" s="407"/>
    </row>
    <row r="585" spans="3:12">
      <c r="C585" s="407"/>
      <c r="D585" s="407"/>
      <c r="E585" s="407"/>
      <c r="F585" s="407"/>
      <c r="G585" s="407"/>
      <c r="H585" s="407"/>
      <c r="I585" s="407"/>
      <c r="J585" s="407"/>
      <c r="K585" s="407"/>
      <c r="L585" s="407"/>
    </row>
    <row r="586" spans="3:12">
      <c r="C586" s="407"/>
      <c r="D586" s="407"/>
      <c r="E586" s="407"/>
      <c r="F586" s="407"/>
      <c r="G586" s="407"/>
      <c r="H586" s="407"/>
      <c r="I586" s="407"/>
      <c r="J586" s="407"/>
      <c r="K586" s="407"/>
      <c r="L586" s="407"/>
    </row>
    <row r="587" spans="3:12">
      <c r="C587" s="407"/>
      <c r="D587" s="407"/>
      <c r="E587" s="407"/>
      <c r="F587" s="407"/>
      <c r="G587" s="407"/>
      <c r="H587" s="407"/>
      <c r="I587" s="407"/>
      <c r="J587" s="407"/>
      <c r="K587" s="407"/>
      <c r="L587" s="407"/>
    </row>
    <row r="588" spans="3:12">
      <c r="C588" s="407"/>
      <c r="D588" s="407"/>
      <c r="E588" s="407"/>
      <c r="F588" s="407"/>
      <c r="G588" s="407"/>
      <c r="H588" s="407"/>
      <c r="I588" s="407"/>
      <c r="J588" s="407"/>
      <c r="K588" s="407"/>
      <c r="L588" s="407"/>
    </row>
    <row r="589" spans="3:12">
      <c r="C589" s="407"/>
      <c r="D589" s="407"/>
      <c r="E589" s="407"/>
      <c r="F589" s="407"/>
      <c r="G589" s="407"/>
      <c r="H589" s="407"/>
      <c r="I589" s="407"/>
      <c r="J589" s="407"/>
      <c r="K589" s="407"/>
      <c r="L589" s="407"/>
    </row>
    <row r="590" spans="3:12">
      <c r="C590" s="407"/>
      <c r="D590" s="407"/>
      <c r="E590" s="407"/>
      <c r="F590" s="407"/>
      <c r="G590" s="407"/>
      <c r="H590" s="407"/>
      <c r="I590" s="407"/>
      <c r="J590" s="407"/>
      <c r="K590" s="407"/>
      <c r="L590" s="407"/>
    </row>
    <row r="591" spans="3:12">
      <c r="C591" s="407"/>
      <c r="D591" s="407"/>
      <c r="E591" s="407"/>
      <c r="F591" s="407"/>
      <c r="G591" s="407"/>
      <c r="H591" s="407"/>
      <c r="I591" s="407"/>
      <c r="J591" s="407"/>
      <c r="K591" s="407"/>
      <c r="L591" s="407"/>
    </row>
    <row r="592" spans="3:12">
      <c r="C592" s="407"/>
      <c r="D592" s="407"/>
      <c r="E592" s="407"/>
      <c r="F592" s="407"/>
      <c r="G592" s="407"/>
      <c r="H592" s="407"/>
      <c r="I592" s="407"/>
      <c r="J592" s="407"/>
      <c r="K592" s="407"/>
      <c r="L592" s="407"/>
    </row>
    <row r="593" spans="3:12">
      <c r="C593" s="407"/>
      <c r="D593" s="407"/>
      <c r="E593" s="407"/>
      <c r="F593" s="407"/>
      <c r="G593" s="407"/>
      <c r="H593" s="407"/>
      <c r="I593" s="407"/>
      <c r="J593" s="407"/>
      <c r="K593" s="407"/>
      <c r="L593" s="407"/>
    </row>
    <row r="594" spans="3:12">
      <c r="C594" s="407"/>
      <c r="D594" s="407"/>
      <c r="E594" s="407"/>
      <c r="F594" s="407"/>
      <c r="G594" s="407"/>
      <c r="H594" s="407"/>
      <c r="I594" s="407"/>
      <c r="J594" s="407"/>
      <c r="K594" s="407"/>
      <c r="L594" s="407"/>
    </row>
    <row r="595" spans="3:12">
      <c r="C595" s="407"/>
      <c r="D595" s="407"/>
      <c r="E595" s="407"/>
      <c r="F595" s="407"/>
      <c r="G595" s="407"/>
      <c r="H595" s="407"/>
      <c r="I595" s="407"/>
      <c r="J595" s="407"/>
      <c r="K595" s="407"/>
      <c r="L595" s="407"/>
    </row>
    <row r="596" spans="3:12">
      <c r="C596" s="407"/>
      <c r="D596" s="407"/>
      <c r="E596" s="407"/>
      <c r="F596" s="407"/>
      <c r="G596" s="407"/>
      <c r="H596" s="407"/>
      <c r="I596" s="407"/>
      <c r="J596" s="407"/>
      <c r="K596" s="407"/>
      <c r="L596" s="407"/>
    </row>
    <row r="597" spans="3:12">
      <c r="C597" s="407"/>
      <c r="D597" s="407"/>
      <c r="E597" s="407"/>
      <c r="F597" s="407"/>
      <c r="G597" s="407"/>
      <c r="H597" s="407"/>
      <c r="I597" s="407"/>
      <c r="J597" s="407"/>
      <c r="K597" s="407"/>
      <c r="L597" s="407"/>
    </row>
    <row r="598" spans="3:12">
      <c r="C598" s="407"/>
      <c r="D598" s="407"/>
      <c r="E598" s="407"/>
      <c r="F598" s="407"/>
      <c r="G598" s="407"/>
      <c r="H598" s="407"/>
      <c r="I598" s="407"/>
      <c r="J598" s="407"/>
      <c r="K598" s="407"/>
      <c r="L598" s="407"/>
    </row>
    <row r="599" spans="3:12">
      <c r="C599" s="407"/>
      <c r="D599" s="407"/>
      <c r="E599" s="407"/>
      <c r="F599" s="407"/>
      <c r="G599" s="407"/>
      <c r="H599" s="407"/>
      <c r="I599" s="407"/>
      <c r="J599" s="407"/>
      <c r="K599" s="407"/>
      <c r="L599" s="407"/>
    </row>
    <row r="600" spans="3:12">
      <c r="C600" s="407"/>
      <c r="D600" s="407"/>
      <c r="E600" s="407"/>
      <c r="F600" s="407"/>
      <c r="G600" s="407"/>
      <c r="H600" s="407"/>
      <c r="I600" s="407"/>
      <c r="J600" s="407"/>
      <c r="K600" s="407"/>
      <c r="L600" s="407"/>
    </row>
    <row r="601" spans="3:12">
      <c r="C601" s="407"/>
      <c r="D601" s="407"/>
      <c r="E601" s="407"/>
      <c r="F601" s="407"/>
      <c r="G601" s="407"/>
      <c r="H601" s="407"/>
      <c r="I601" s="407"/>
      <c r="J601" s="407"/>
      <c r="K601" s="407"/>
      <c r="L601" s="407"/>
    </row>
    <row r="602" spans="3:12">
      <c r="C602" s="407"/>
      <c r="D602" s="407"/>
      <c r="E602" s="407"/>
      <c r="F602" s="407"/>
      <c r="G602" s="407"/>
      <c r="H602" s="407"/>
      <c r="I602" s="407"/>
      <c r="J602" s="407"/>
      <c r="K602" s="407"/>
      <c r="L602" s="407"/>
    </row>
    <row r="603" spans="3:12">
      <c r="C603" s="407"/>
      <c r="D603" s="407"/>
      <c r="E603" s="407"/>
      <c r="F603" s="407"/>
      <c r="G603" s="407"/>
      <c r="H603" s="407"/>
      <c r="I603" s="407"/>
      <c r="J603" s="407"/>
      <c r="K603" s="407"/>
      <c r="L603" s="407"/>
    </row>
    <row r="604" spans="3:12">
      <c r="C604" s="407"/>
      <c r="D604" s="407"/>
      <c r="E604" s="407"/>
      <c r="F604" s="407"/>
      <c r="G604" s="407"/>
      <c r="H604" s="407"/>
      <c r="I604" s="407"/>
      <c r="J604" s="407"/>
      <c r="K604" s="407"/>
      <c r="L604" s="407"/>
    </row>
    <row r="605" spans="3:12">
      <c r="C605" s="407"/>
      <c r="D605" s="407"/>
      <c r="E605" s="407"/>
      <c r="F605" s="407"/>
      <c r="G605" s="407"/>
      <c r="H605" s="407"/>
      <c r="I605" s="407"/>
      <c r="J605" s="407"/>
      <c r="K605" s="407"/>
      <c r="L605" s="407"/>
    </row>
    <row r="606" spans="3:12">
      <c r="C606" s="407"/>
      <c r="D606" s="407"/>
      <c r="E606" s="407"/>
      <c r="F606" s="407"/>
      <c r="G606" s="407"/>
      <c r="H606" s="407"/>
      <c r="I606" s="407"/>
      <c r="J606" s="407"/>
      <c r="K606" s="407"/>
      <c r="L606" s="407"/>
    </row>
    <row r="607" spans="3:12">
      <c r="C607" s="407"/>
      <c r="D607" s="407"/>
      <c r="E607" s="407"/>
      <c r="F607" s="407"/>
      <c r="G607" s="407"/>
      <c r="H607" s="407"/>
      <c r="I607" s="407"/>
      <c r="J607" s="407"/>
      <c r="K607" s="407"/>
      <c r="L607" s="407"/>
    </row>
    <row r="608" spans="3:12">
      <c r="C608" s="407"/>
      <c r="D608" s="407"/>
      <c r="E608" s="407"/>
      <c r="F608" s="407"/>
      <c r="G608" s="407"/>
      <c r="H608" s="407"/>
      <c r="I608" s="407"/>
      <c r="J608" s="407"/>
      <c r="K608" s="407"/>
      <c r="L608" s="407"/>
    </row>
    <row r="609" spans="3:12">
      <c r="C609" s="407"/>
      <c r="D609" s="407"/>
      <c r="E609" s="407"/>
      <c r="F609" s="407"/>
      <c r="G609" s="407"/>
      <c r="H609" s="407"/>
      <c r="I609" s="407"/>
      <c r="J609" s="407"/>
      <c r="K609" s="407"/>
      <c r="L609" s="407"/>
    </row>
    <row r="610" spans="3:12">
      <c r="C610" s="407"/>
      <c r="D610" s="407"/>
      <c r="E610" s="407"/>
      <c r="F610" s="407"/>
      <c r="G610" s="407"/>
      <c r="H610" s="407"/>
      <c r="I610" s="407"/>
      <c r="J610" s="407"/>
      <c r="K610" s="407"/>
      <c r="L610" s="407"/>
    </row>
    <row r="611" spans="3:12">
      <c r="C611" s="407"/>
      <c r="D611" s="407"/>
      <c r="E611" s="407"/>
      <c r="F611" s="407"/>
      <c r="G611" s="407"/>
      <c r="H611" s="407"/>
      <c r="I611" s="407"/>
      <c r="J611" s="407"/>
      <c r="K611" s="407"/>
      <c r="L611" s="407"/>
    </row>
    <row r="612" spans="3:12">
      <c r="C612" s="407"/>
      <c r="D612" s="407"/>
      <c r="E612" s="407"/>
      <c r="F612" s="407"/>
      <c r="G612" s="407"/>
      <c r="H612" s="407"/>
      <c r="I612" s="407"/>
      <c r="J612" s="407"/>
      <c r="K612" s="407"/>
      <c r="L612" s="407"/>
    </row>
    <row r="613" spans="3:12">
      <c r="C613" s="407"/>
      <c r="D613" s="407"/>
      <c r="E613" s="407"/>
      <c r="F613" s="407"/>
      <c r="G613" s="407"/>
      <c r="H613" s="407"/>
      <c r="I613" s="407"/>
      <c r="J613" s="407"/>
      <c r="K613" s="407"/>
      <c r="L613" s="407"/>
    </row>
    <row r="614" spans="3:12">
      <c r="C614" s="407"/>
      <c r="D614" s="407"/>
      <c r="E614" s="407"/>
      <c r="F614" s="407"/>
      <c r="G614" s="407"/>
      <c r="H614" s="407"/>
      <c r="I614" s="407"/>
      <c r="J614" s="407"/>
      <c r="K614" s="407"/>
      <c r="L614" s="407"/>
    </row>
    <row r="615" spans="3:12">
      <c r="C615" s="407"/>
      <c r="D615" s="407"/>
      <c r="E615" s="407"/>
      <c r="F615" s="407"/>
      <c r="G615" s="407"/>
      <c r="H615" s="407"/>
      <c r="I615" s="407"/>
      <c r="J615" s="407"/>
      <c r="K615" s="407"/>
      <c r="L615" s="407"/>
    </row>
    <row r="616" spans="3:12">
      <c r="C616" s="407"/>
      <c r="D616" s="407"/>
      <c r="E616" s="407"/>
      <c r="F616" s="407"/>
      <c r="G616" s="407"/>
      <c r="H616" s="407"/>
      <c r="I616" s="407"/>
      <c r="J616" s="407"/>
      <c r="K616" s="407"/>
      <c r="L616" s="407"/>
    </row>
    <row r="617" spans="3:12">
      <c r="C617" s="407"/>
      <c r="D617" s="407"/>
      <c r="E617" s="407"/>
      <c r="F617" s="407"/>
      <c r="G617" s="407"/>
      <c r="H617" s="407"/>
      <c r="I617" s="407"/>
      <c r="J617" s="407"/>
      <c r="K617" s="407"/>
      <c r="L617" s="407"/>
    </row>
    <row r="618" spans="3:12">
      <c r="C618" s="407"/>
      <c r="D618" s="407"/>
      <c r="E618" s="407"/>
      <c r="F618" s="407"/>
      <c r="G618" s="407"/>
      <c r="H618" s="407"/>
      <c r="I618" s="407"/>
      <c r="J618" s="407"/>
      <c r="K618" s="407"/>
      <c r="L618" s="407"/>
    </row>
    <row r="619" spans="3:12">
      <c r="C619" s="407"/>
      <c r="D619" s="407"/>
      <c r="E619" s="407"/>
      <c r="F619" s="407"/>
      <c r="G619" s="407"/>
      <c r="H619" s="407"/>
      <c r="I619" s="407"/>
      <c r="J619" s="407"/>
      <c r="K619" s="407"/>
      <c r="L619" s="407"/>
    </row>
    <row r="620" spans="3:12">
      <c r="C620" s="407"/>
      <c r="D620" s="407"/>
      <c r="E620" s="407"/>
      <c r="F620" s="407"/>
      <c r="G620" s="407"/>
      <c r="H620" s="407"/>
      <c r="I620" s="407"/>
      <c r="J620" s="407"/>
      <c r="K620" s="407"/>
      <c r="L620" s="407"/>
    </row>
    <row r="621" spans="3:12">
      <c r="C621" s="407"/>
      <c r="D621" s="407"/>
      <c r="E621" s="407"/>
      <c r="F621" s="407"/>
      <c r="G621" s="407"/>
      <c r="H621" s="407"/>
      <c r="I621" s="407"/>
      <c r="J621" s="407"/>
      <c r="K621" s="407"/>
      <c r="L621" s="407"/>
    </row>
    <row r="622" spans="3:12">
      <c r="C622" s="407"/>
      <c r="D622" s="407"/>
      <c r="E622" s="407"/>
      <c r="F622" s="407"/>
      <c r="G622" s="407"/>
      <c r="H622" s="407"/>
      <c r="I622" s="407"/>
      <c r="J622" s="407"/>
      <c r="K622" s="407"/>
      <c r="L622" s="407"/>
    </row>
    <row r="623" spans="3:12">
      <c r="C623" s="407"/>
      <c r="D623" s="407"/>
      <c r="E623" s="407"/>
      <c r="F623" s="407"/>
      <c r="G623" s="407"/>
      <c r="H623" s="407"/>
      <c r="I623" s="407"/>
      <c r="J623" s="407"/>
      <c r="K623" s="407"/>
      <c r="L623" s="407"/>
    </row>
    <row r="624" spans="3:12">
      <c r="C624" s="407"/>
      <c r="D624" s="407"/>
      <c r="E624" s="407"/>
      <c r="F624" s="407"/>
      <c r="G624" s="407"/>
      <c r="H624" s="407"/>
      <c r="I624" s="407"/>
      <c r="J624" s="407"/>
      <c r="K624" s="407"/>
      <c r="L624" s="407"/>
    </row>
    <row r="625" spans="3:12">
      <c r="C625" s="407"/>
      <c r="D625" s="407"/>
      <c r="E625" s="407"/>
      <c r="F625" s="407"/>
      <c r="G625" s="407"/>
      <c r="H625" s="407"/>
      <c r="I625" s="407"/>
      <c r="J625" s="407"/>
      <c r="K625" s="407"/>
      <c r="L625" s="407"/>
    </row>
    <row r="626" spans="3:12">
      <c r="C626" s="407"/>
      <c r="D626" s="407"/>
      <c r="E626" s="407"/>
      <c r="F626" s="407"/>
      <c r="G626" s="407"/>
      <c r="H626" s="407"/>
      <c r="I626" s="407"/>
      <c r="J626" s="407"/>
      <c r="K626" s="407"/>
      <c r="L626" s="407"/>
    </row>
    <row r="627" spans="3:12">
      <c r="C627" s="407"/>
      <c r="D627" s="407"/>
      <c r="E627" s="407"/>
      <c r="F627" s="407"/>
      <c r="G627" s="407"/>
      <c r="H627" s="407"/>
      <c r="I627" s="407"/>
      <c r="J627" s="407"/>
      <c r="K627" s="407"/>
      <c r="L627" s="407"/>
    </row>
    <row r="628" spans="3:12">
      <c r="C628" s="407"/>
      <c r="D628" s="407"/>
      <c r="E628" s="407"/>
      <c r="F628" s="407"/>
      <c r="G628" s="407"/>
      <c r="H628" s="407"/>
      <c r="I628" s="407"/>
      <c r="J628" s="407"/>
      <c r="K628" s="407"/>
      <c r="L628" s="407"/>
    </row>
    <row r="629" spans="3:12">
      <c r="C629" s="407"/>
      <c r="D629" s="407"/>
      <c r="E629" s="407"/>
      <c r="F629" s="407"/>
      <c r="G629" s="407"/>
      <c r="H629" s="407"/>
      <c r="I629" s="407"/>
      <c r="J629" s="407"/>
      <c r="K629" s="407"/>
      <c r="L629" s="407"/>
    </row>
    <row r="630" spans="3:12">
      <c r="C630" s="407"/>
      <c r="D630" s="407"/>
      <c r="E630" s="407"/>
      <c r="F630" s="407"/>
      <c r="G630" s="407"/>
      <c r="H630" s="407"/>
      <c r="I630" s="407"/>
      <c r="J630" s="407"/>
      <c r="K630" s="407"/>
      <c r="L630" s="407"/>
    </row>
    <row r="631" spans="3:12">
      <c r="C631" s="407"/>
      <c r="D631" s="407"/>
      <c r="E631" s="407"/>
      <c r="F631" s="407"/>
      <c r="G631" s="407"/>
      <c r="H631" s="407"/>
      <c r="I631" s="407"/>
      <c r="J631" s="407"/>
      <c r="K631" s="407"/>
      <c r="L631" s="407"/>
    </row>
    <row r="632" spans="3:12">
      <c r="C632" s="407"/>
      <c r="D632" s="407"/>
      <c r="E632" s="407"/>
      <c r="F632" s="407"/>
      <c r="G632" s="407"/>
      <c r="H632" s="407"/>
      <c r="I632" s="407"/>
      <c r="J632" s="407"/>
      <c r="K632" s="407"/>
      <c r="L632" s="407"/>
    </row>
    <row r="633" spans="3:12">
      <c r="C633" s="407"/>
      <c r="D633" s="407"/>
      <c r="E633" s="407"/>
      <c r="F633" s="407"/>
      <c r="G633" s="407"/>
      <c r="H633" s="407"/>
      <c r="I633" s="407"/>
      <c r="J633" s="407"/>
      <c r="K633" s="407"/>
      <c r="L633" s="407"/>
    </row>
    <row r="634" spans="3:12">
      <c r="C634" s="407"/>
      <c r="D634" s="407"/>
      <c r="E634" s="407"/>
      <c r="F634" s="407"/>
      <c r="G634" s="407"/>
      <c r="H634" s="407"/>
      <c r="I634" s="407"/>
      <c r="J634" s="407"/>
      <c r="K634" s="407"/>
      <c r="L634" s="407"/>
    </row>
    <row r="635" spans="3:12">
      <c r="C635" s="407"/>
      <c r="D635" s="407"/>
      <c r="E635" s="407"/>
      <c r="F635" s="407"/>
      <c r="G635" s="407"/>
      <c r="H635" s="407"/>
      <c r="I635" s="407"/>
      <c r="J635" s="407"/>
      <c r="K635" s="407"/>
      <c r="L635" s="407"/>
    </row>
    <row r="636" spans="3:12">
      <c r="C636" s="407"/>
      <c r="D636" s="407"/>
      <c r="E636" s="407"/>
      <c r="F636" s="407"/>
      <c r="G636" s="407"/>
      <c r="H636" s="407"/>
      <c r="I636" s="407"/>
      <c r="J636" s="407"/>
      <c r="K636" s="407"/>
      <c r="L636" s="407"/>
    </row>
    <row r="637" spans="3:12">
      <c r="C637" s="407"/>
      <c r="D637" s="407"/>
      <c r="E637" s="407"/>
      <c r="F637" s="407"/>
      <c r="G637" s="407"/>
      <c r="H637" s="407"/>
      <c r="I637" s="407"/>
      <c r="J637" s="407"/>
      <c r="K637" s="407"/>
      <c r="L637" s="407"/>
    </row>
    <row r="638" spans="3:12">
      <c r="C638" s="407"/>
      <c r="D638" s="407"/>
      <c r="E638" s="407"/>
      <c r="F638" s="407"/>
      <c r="G638" s="407"/>
      <c r="H638" s="407"/>
      <c r="I638" s="407"/>
      <c r="J638" s="407"/>
      <c r="K638" s="407"/>
      <c r="L638" s="407"/>
    </row>
    <row r="639" spans="3:12">
      <c r="C639" s="407"/>
      <c r="D639" s="407"/>
      <c r="E639" s="407"/>
      <c r="F639" s="407"/>
      <c r="G639" s="407"/>
      <c r="H639" s="407"/>
      <c r="I639" s="407"/>
      <c r="J639" s="407"/>
      <c r="K639" s="407"/>
      <c r="L639" s="407"/>
    </row>
    <row r="640" spans="3:12">
      <c r="C640" s="407"/>
      <c r="D640" s="407"/>
      <c r="E640" s="407"/>
      <c r="F640" s="407"/>
      <c r="G640" s="407"/>
      <c r="H640" s="407"/>
      <c r="I640" s="407"/>
      <c r="J640" s="407"/>
      <c r="K640" s="407"/>
      <c r="L640" s="407"/>
    </row>
    <row r="641" spans="3:12">
      <c r="C641" s="407"/>
      <c r="D641" s="407"/>
      <c r="E641" s="407"/>
      <c r="F641" s="407"/>
      <c r="G641" s="407"/>
      <c r="H641" s="407"/>
      <c r="I641" s="407"/>
      <c r="J641" s="407"/>
      <c r="K641" s="407"/>
      <c r="L641" s="407"/>
    </row>
    <row r="642" spans="3:12">
      <c r="C642" s="407"/>
      <c r="D642" s="407"/>
      <c r="E642" s="407"/>
      <c r="F642" s="407"/>
      <c r="G642" s="407"/>
      <c r="H642" s="407"/>
      <c r="I642" s="407"/>
      <c r="J642" s="407"/>
      <c r="K642" s="407"/>
      <c r="L642" s="407"/>
    </row>
    <row r="643" spans="3:12">
      <c r="C643" s="407"/>
      <c r="D643" s="407"/>
      <c r="E643" s="407"/>
      <c r="F643" s="407"/>
      <c r="G643" s="407"/>
      <c r="H643" s="407"/>
      <c r="I643" s="407"/>
      <c r="J643" s="407"/>
      <c r="K643" s="407"/>
      <c r="L643" s="407"/>
    </row>
    <row r="644" spans="3:12">
      <c r="C644" s="407"/>
      <c r="D644" s="407"/>
      <c r="E644" s="407"/>
      <c r="F644" s="407"/>
      <c r="G644" s="407"/>
      <c r="H644" s="407"/>
      <c r="I644" s="407"/>
      <c r="J644" s="407"/>
      <c r="K644" s="407"/>
      <c r="L644" s="407"/>
    </row>
    <row r="645" spans="3:12">
      <c r="C645" s="407"/>
      <c r="D645" s="407"/>
      <c r="E645" s="407"/>
      <c r="F645" s="407"/>
      <c r="G645" s="407"/>
      <c r="H645" s="407"/>
      <c r="I645" s="407"/>
      <c r="J645" s="407"/>
      <c r="K645" s="407"/>
      <c r="L645" s="407"/>
    </row>
    <row r="646" spans="3:12">
      <c r="C646" s="407"/>
      <c r="D646" s="407"/>
      <c r="E646" s="407"/>
      <c r="F646" s="407"/>
      <c r="G646" s="407"/>
      <c r="H646" s="407"/>
      <c r="I646" s="407"/>
      <c r="J646" s="407"/>
      <c r="K646" s="407"/>
      <c r="L646" s="407"/>
    </row>
    <row r="647" spans="3:12">
      <c r="C647" s="407"/>
      <c r="D647" s="407"/>
      <c r="E647" s="407"/>
      <c r="F647" s="407"/>
      <c r="G647" s="407"/>
      <c r="H647" s="407"/>
      <c r="I647" s="407"/>
      <c r="J647" s="407"/>
      <c r="K647" s="407"/>
      <c r="L647" s="407"/>
    </row>
    <row r="648" spans="3:12">
      <c r="C648" s="407"/>
      <c r="D648" s="407"/>
      <c r="E648" s="407"/>
      <c r="F648" s="407"/>
      <c r="G648" s="407"/>
      <c r="H648" s="407"/>
      <c r="I648" s="407"/>
      <c r="J648" s="407"/>
      <c r="K648" s="407"/>
      <c r="L648" s="407"/>
    </row>
    <row r="649" spans="3:12">
      <c r="C649" s="407"/>
      <c r="D649" s="407"/>
      <c r="E649" s="407"/>
      <c r="F649" s="407"/>
      <c r="G649" s="407"/>
      <c r="H649" s="407"/>
      <c r="I649" s="407"/>
      <c r="J649" s="407"/>
      <c r="K649" s="407"/>
      <c r="L649" s="407"/>
    </row>
    <row r="650" spans="3:12">
      <c r="C650" s="407"/>
      <c r="D650" s="407"/>
      <c r="E650" s="407"/>
      <c r="F650" s="407"/>
      <c r="G650" s="407"/>
      <c r="H650" s="407"/>
      <c r="I650" s="407"/>
      <c r="J650" s="407"/>
      <c r="K650" s="407"/>
      <c r="L650" s="407"/>
    </row>
    <row r="651" spans="3:12">
      <c r="C651" s="407"/>
      <c r="D651" s="407"/>
      <c r="E651" s="407"/>
      <c r="F651" s="407"/>
      <c r="G651" s="407"/>
      <c r="H651" s="407"/>
      <c r="I651" s="407"/>
      <c r="J651" s="407"/>
      <c r="K651" s="407"/>
      <c r="L651" s="407"/>
    </row>
    <row r="652" spans="3:12">
      <c r="C652" s="407"/>
      <c r="D652" s="407"/>
      <c r="E652" s="407"/>
      <c r="F652" s="407"/>
      <c r="G652" s="407"/>
      <c r="H652" s="407"/>
      <c r="I652" s="407"/>
      <c r="J652" s="407"/>
      <c r="K652" s="407"/>
      <c r="L652" s="407"/>
    </row>
    <row r="653" spans="3:12">
      <c r="C653" s="407"/>
      <c r="D653" s="407"/>
      <c r="E653" s="407"/>
      <c r="F653" s="407"/>
      <c r="G653" s="407"/>
      <c r="H653" s="407"/>
      <c r="I653" s="407"/>
      <c r="J653" s="407"/>
      <c r="K653" s="407"/>
      <c r="L653" s="407"/>
    </row>
    <row r="654" spans="3:12">
      <c r="C654" s="407"/>
      <c r="D654" s="407"/>
      <c r="E654" s="407"/>
      <c r="F654" s="407"/>
      <c r="G654" s="407"/>
      <c r="H654" s="407"/>
      <c r="I654" s="407"/>
      <c r="J654" s="407"/>
      <c r="K654" s="407"/>
      <c r="L654" s="407"/>
    </row>
    <row r="655" spans="3:12">
      <c r="C655" s="407"/>
      <c r="D655" s="407"/>
      <c r="E655" s="407"/>
      <c r="F655" s="407"/>
      <c r="G655" s="407"/>
      <c r="H655" s="407"/>
      <c r="I655" s="407"/>
      <c r="J655" s="407"/>
      <c r="K655" s="407"/>
      <c r="L655" s="407"/>
    </row>
    <row r="656" spans="3:12">
      <c r="C656" s="407"/>
      <c r="D656" s="407"/>
      <c r="E656" s="407"/>
      <c r="F656" s="407"/>
      <c r="G656" s="407"/>
      <c r="H656" s="407"/>
      <c r="I656" s="407"/>
      <c r="J656" s="407"/>
      <c r="K656" s="407"/>
      <c r="L656" s="407"/>
    </row>
    <row r="657" spans="3:12">
      <c r="C657" s="407"/>
      <c r="D657" s="407"/>
      <c r="E657" s="407"/>
      <c r="F657" s="407"/>
      <c r="G657" s="407"/>
      <c r="H657" s="407"/>
      <c r="I657" s="407"/>
      <c r="J657" s="407"/>
      <c r="K657" s="407"/>
      <c r="L657" s="407"/>
    </row>
    <row r="658" spans="3:12">
      <c r="C658" s="407"/>
      <c r="D658" s="407"/>
      <c r="E658" s="407"/>
      <c r="F658" s="407"/>
      <c r="G658" s="407"/>
      <c r="H658" s="407"/>
      <c r="I658" s="407"/>
      <c r="J658" s="407"/>
      <c r="K658" s="407"/>
      <c r="L658" s="407"/>
    </row>
    <row r="659" spans="3:12">
      <c r="C659" s="407"/>
      <c r="D659" s="407"/>
      <c r="E659" s="407"/>
      <c r="F659" s="407"/>
      <c r="G659" s="407"/>
      <c r="H659" s="407"/>
      <c r="I659" s="407"/>
      <c r="J659" s="407"/>
      <c r="K659" s="407"/>
      <c r="L659" s="407"/>
    </row>
    <row r="660" spans="3:12">
      <c r="C660" s="407"/>
      <c r="D660" s="407"/>
      <c r="E660" s="407"/>
      <c r="F660" s="407"/>
      <c r="G660" s="407"/>
      <c r="H660" s="407"/>
      <c r="I660" s="407"/>
      <c r="J660" s="407"/>
      <c r="K660" s="407"/>
      <c r="L660" s="407"/>
    </row>
    <row r="661" spans="3:12">
      <c r="C661" s="407"/>
      <c r="D661" s="407"/>
      <c r="E661" s="407"/>
      <c r="F661" s="407"/>
      <c r="G661" s="407"/>
      <c r="H661" s="407"/>
      <c r="I661" s="407"/>
      <c r="J661" s="407"/>
      <c r="K661" s="407"/>
      <c r="L661" s="407"/>
    </row>
    <row r="662" spans="3:12">
      <c r="C662" s="407"/>
      <c r="D662" s="407"/>
      <c r="E662" s="407"/>
      <c r="F662" s="407"/>
      <c r="G662" s="407"/>
      <c r="H662" s="407"/>
      <c r="I662" s="407"/>
      <c r="J662" s="407"/>
      <c r="K662" s="407"/>
      <c r="L662" s="407"/>
    </row>
    <row r="663" spans="3:12">
      <c r="C663" s="407"/>
      <c r="D663" s="407"/>
      <c r="E663" s="407"/>
      <c r="F663" s="407"/>
      <c r="G663" s="407"/>
      <c r="H663" s="407"/>
      <c r="I663" s="407"/>
      <c r="J663" s="407"/>
      <c r="K663" s="407"/>
      <c r="L663" s="407"/>
    </row>
    <row r="664" spans="3:12">
      <c r="C664" s="407"/>
      <c r="D664" s="407"/>
      <c r="E664" s="407"/>
      <c r="F664" s="407"/>
      <c r="G664" s="407"/>
      <c r="H664" s="407"/>
      <c r="I664" s="407"/>
      <c r="J664" s="407"/>
      <c r="K664" s="407"/>
      <c r="L664" s="407"/>
    </row>
    <row r="665" spans="3:12">
      <c r="C665" s="407"/>
      <c r="D665" s="407"/>
      <c r="E665" s="407"/>
      <c r="F665" s="407"/>
      <c r="G665" s="407"/>
      <c r="H665" s="407"/>
      <c r="I665" s="407"/>
      <c r="J665" s="407"/>
      <c r="K665" s="407"/>
      <c r="L665" s="407"/>
    </row>
    <row r="666" spans="3:12">
      <c r="C666" s="407"/>
      <c r="D666" s="407"/>
      <c r="E666" s="407"/>
      <c r="F666" s="407"/>
      <c r="G666" s="407"/>
      <c r="H666" s="407"/>
      <c r="I666" s="407"/>
      <c r="J666" s="407"/>
      <c r="K666" s="407"/>
      <c r="L666" s="407"/>
    </row>
    <row r="667" spans="3:12">
      <c r="C667" s="407"/>
      <c r="D667" s="407"/>
      <c r="E667" s="407"/>
      <c r="F667" s="407"/>
      <c r="G667" s="407"/>
      <c r="H667" s="407"/>
      <c r="I667" s="407"/>
      <c r="J667" s="407"/>
      <c r="K667" s="407"/>
      <c r="L667" s="407"/>
    </row>
    <row r="668" spans="3:12">
      <c r="C668" s="407"/>
      <c r="D668" s="407"/>
      <c r="E668" s="407"/>
      <c r="F668" s="407"/>
      <c r="G668" s="407"/>
      <c r="H668" s="407"/>
      <c r="I668" s="407"/>
      <c r="J668" s="407"/>
      <c r="K668" s="407"/>
      <c r="L668" s="407"/>
    </row>
    <row r="669" spans="3:12">
      <c r="C669" s="407"/>
      <c r="D669" s="407"/>
      <c r="E669" s="407"/>
      <c r="F669" s="407"/>
      <c r="G669" s="407"/>
      <c r="H669" s="407"/>
      <c r="I669" s="407"/>
      <c r="J669" s="407"/>
      <c r="K669" s="407"/>
      <c r="L669" s="407"/>
    </row>
    <row r="670" spans="3:12">
      <c r="C670" s="407"/>
      <c r="D670" s="407"/>
      <c r="E670" s="407"/>
      <c r="F670" s="407"/>
      <c r="G670" s="407"/>
      <c r="H670" s="407"/>
      <c r="I670" s="407"/>
      <c r="J670" s="407"/>
      <c r="K670" s="407"/>
      <c r="L670" s="407"/>
    </row>
    <row r="671" spans="3:12">
      <c r="C671" s="407"/>
      <c r="D671" s="407"/>
      <c r="E671" s="407"/>
      <c r="F671" s="407"/>
      <c r="G671" s="407"/>
      <c r="H671" s="407"/>
      <c r="I671" s="407"/>
      <c r="J671" s="407"/>
      <c r="K671" s="407"/>
      <c r="L671" s="407"/>
    </row>
    <row r="672" spans="3:12">
      <c r="C672" s="407"/>
      <c r="D672" s="407"/>
      <c r="E672" s="407"/>
      <c r="F672" s="407"/>
      <c r="G672" s="407"/>
      <c r="H672" s="407"/>
      <c r="I672" s="407"/>
      <c r="J672" s="407"/>
      <c r="K672" s="407"/>
      <c r="L672" s="407"/>
    </row>
  </sheetData>
  <mergeCells count="9">
    <mergeCell ref="A31:L31"/>
    <mergeCell ref="A32:L32"/>
    <mergeCell ref="A1:F1"/>
    <mergeCell ref="A2:F2"/>
    <mergeCell ref="A3:B6"/>
    <mergeCell ref="C3:L3"/>
    <mergeCell ref="C4:C6"/>
    <mergeCell ref="D4:G5"/>
    <mergeCell ref="H4:L5"/>
  </mergeCells>
  <hyperlinks>
    <hyperlink ref="J1:J2" location="'Spis tablic     List of tables'!A71" display="Powrót do spisu treści"/>
    <hyperlink ref="J1" location="'Spis tablic     List of tables'!A66"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topLeftCell="A19" zoomScaleNormal="100" workbookViewId="0">
      <selection activeCell="A50" sqref="A50:C50"/>
    </sheetView>
  </sheetViews>
  <sheetFormatPr defaultRowHeight="12.75"/>
  <cols>
    <col min="1" max="1" width="40.75" style="4" customWidth="1"/>
    <col min="2" max="3" width="21.75" style="4" customWidth="1"/>
    <col min="4" max="4" width="10.625" style="4" customWidth="1"/>
    <col min="5" max="16384" width="9" style="4"/>
  </cols>
  <sheetData>
    <row r="1" spans="1:3" ht="14.85" customHeight="1">
      <c r="A1" s="756" t="s">
        <v>114</v>
      </c>
      <c r="B1" s="49"/>
      <c r="C1" s="97" t="s">
        <v>32</v>
      </c>
    </row>
    <row r="2" spans="1:3" s="1342" customFormat="1" ht="14.85" customHeight="1">
      <c r="A2" s="1349" t="s">
        <v>115</v>
      </c>
      <c r="B2" s="1349"/>
      <c r="C2" s="1382" t="s">
        <v>298</v>
      </c>
    </row>
    <row r="3" spans="1:3" ht="14.85" customHeight="1">
      <c r="A3" s="2166" t="s">
        <v>627</v>
      </c>
      <c r="B3" s="2166"/>
      <c r="C3" s="2166"/>
    </row>
    <row r="4" spans="1:3" ht="14.85" customHeight="1">
      <c r="A4" s="953" t="s">
        <v>1058</v>
      </c>
      <c r="B4" s="953"/>
      <c r="C4" s="953"/>
    </row>
    <row r="5" spans="1:3" s="1342" customFormat="1" ht="14.85" customHeight="1">
      <c r="A5" s="1699" t="s">
        <v>424</v>
      </c>
      <c r="B5" s="1699"/>
      <c r="C5" s="1699"/>
    </row>
    <row r="6" spans="1:3" s="1342" customFormat="1" ht="14.85" customHeight="1">
      <c r="A6" s="1584" t="s">
        <v>1650</v>
      </c>
      <c r="B6" s="1584"/>
      <c r="C6" s="1584"/>
    </row>
    <row r="7" spans="1:3" ht="15" customHeight="1">
      <c r="A7" s="748"/>
      <c r="B7" s="1643" t="s">
        <v>1651</v>
      </c>
      <c r="C7" s="1638" t="s">
        <v>1652</v>
      </c>
    </row>
    <row r="8" spans="1:3" ht="15" customHeight="1">
      <c r="A8" s="749" t="s">
        <v>19</v>
      </c>
      <c r="B8" s="1644"/>
      <c r="C8" s="1626"/>
    </row>
    <row r="9" spans="1:3" ht="15" customHeight="1">
      <c r="A9" s="1450" t="s">
        <v>20</v>
      </c>
      <c r="B9" s="1644"/>
      <c r="C9" s="1626"/>
    </row>
    <row r="10" spans="1:3" ht="15" customHeight="1">
      <c r="A10" s="954"/>
      <c r="B10" s="1645"/>
      <c r="C10" s="1627"/>
    </row>
    <row r="11" spans="1:3" s="127" customFormat="1" ht="25.15" customHeight="1">
      <c r="A11" s="955" t="s">
        <v>443</v>
      </c>
      <c r="B11" s="956">
        <v>47184</v>
      </c>
      <c r="C11" s="713">
        <v>85</v>
      </c>
    </row>
    <row r="12" spans="1:3" s="127" customFormat="1" ht="15" customHeight="1">
      <c r="A12" s="1451" t="s">
        <v>84</v>
      </c>
      <c r="B12" s="957"/>
      <c r="C12" s="958"/>
    </row>
    <row r="13" spans="1:3" s="127" customFormat="1" ht="15" customHeight="1">
      <c r="A13" s="959" t="s">
        <v>379</v>
      </c>
      <c r="B13" s="957"/>
      <c r="C13" s="960"/>
    </row>
    <row r="14" spans="1:3" s="127" customFormat="1" ht="15" customHeight="1">
      <c r="A14" s="1451" t="s">
        <v>380</v>
      </c>
      <c r="B14" s="961"/>
      <c r="C14" s="960"/>
    </row>
    <row r="15" spans="1:3" s="127" customFormat="1" ht="15" customHeight="1">
      <c r="A15" s="962" t="s">
        <v>470</v>
      </c>
      <c r="B15" s="172">
        <v>23781</v>
      </c>
      <c r="C15" s="833">
        <v>75.099999999999994</v>
      </c>
    </row>
    <row r="16" spans="1:3" s="87" customFormat="1" ht="15" customHeight="1">
      <c r="A16" s="1452" t="s">
        <v>381</v>
      </c>
      <c r="B16" s="963"/>
      <c r="C16" s="964"/>
    </row>
    <row r="17" spans="1:3" s="127" customFormat="1" ht="16.149999999999999" customHeight="1">
      <c r="A17" s="962" t="s">
        <v>382</v>
      </c>
      <c r="B17" s="172">
        <v>20064</v>
      </c>
      <c r="C17" s="833">
        <v>94.9</v>
      </c>
    </row>
    <row r="18" spans="1:3" s="87" customFormat="1" ht="15" customHeight="1">
      <c r="A18" s="1452" t="s">
        <v>383</v>
      </c>
      <c r="B18" s="963"/>
      <c r="C18" s="964"/>
    </row>
    <row r="19" spans="1:3" s="127" customFormat="1" ht="16.149999999999999" customHeight="1">
      <c r="A19" s="962" t="s">
        <v>384</v>
      </c>
      <c r="B19" s="172">
        <v>2207</v>
      </c>
      <c r="C19" s="833">
        <v>98.2</v>
      </c>
    </row>
    <row r="20" spans="1:3" s="87" customFormat="1" ht="15" customHeight="1">
      <c r="A20" s="1452" t="s">
        <v>395</v>
      </c>
      <c r="B20" s="963"/>
      <c r="C20" s="964"/>
    </row>
    <row r="21" spans="1:3" s="127" customFormat="1" ht="16.149999999999999" customHeight="1">
      <c r="A21" s="962" t="s">
        <v>396</v>
      </c>
      <c r="B21" s="172"/>
      <c r="C21" s="833"/>
    </row>
    <row r="22" spans="1:3" s="87" customFormat="1" ht="15" customHeight="1">
      <c r="A22" s="1452" t="s">
        <v>397</v>
      </c>
      <c r="B22" s="963"/>
      <c r="C22" s="964"/>
    </row>
    <row r="23" spans="1:3" s="127" customFormat="1" ht="16.149999999999999" customHeight="1">
      <c r="A23" s="962" t="s">
        <v>477</v>
      </c>
      <c r="B23" s="172">
        <v>632</v>
      </c>
      <c r="C23" s="833">
        <v>81.3</v>
      </c>
    </row>
    <row r="24" spans="1:3" s="87" customFormat="1" ht="15" customHeight="1">
      <c r="A24" s="1452" t="s">
        <v>385</v>
      </c>
      <c r="B24" s="963"/>
      <c r="C24" s="964"/>
    </row>
    <row r="25" spans="1:3" s="127" customFormat="1" ht="16.149999999999999" customHeight="1">
      <c r="A25" s="962" t="s">
        <v>386</v>
      </c>
      <c r="B25" s="172"/>
      <c r="C25" s="833"/>
    </row>
    <row r="26" spans="1:3" s="127" customFormat="1" ht="12.95" customHeight="1">
      <c r="A26" s="962" t="s">
        <v>478</v>
      </c>
      <c r="B26" s="172">
        <v>2568</v>
      </c>
      <c r="C26" s="833">
        <v>98.2</v>
      </c>
    </row>
    <row r="27" spans="1:3" s="87" customFormat="1" ht="15" customHeight="1">
      <c r="A27" s="1452" t="s">
        <v>398</v>
      </c>
      <c r="B27" s="963"/>
      <c r="C27" s="964"/>
    </row>
    <row r="28" spans="1:3" s="127" customFormat="1" ht="16.149999999999999" customHeight="1">
      <c r="A28" s="962" t="s">
        <v>479</v>
      </c>
      <c r="B28" s="172">
        <v>1004</v>
      </c>
      <c r="C28" s="833">
        <v>88.8</v>
      </c>
    </row>
    <row r="29" spans="1:3" s="87" customFormat="1" ht="15" customHeight="1">
      <c r="A29" s="1452" t="s">
        <v>387</v>
      </c>
      <c r="B29" s="963"/>
      <c r="C29" s="964"/>
    </row>
    <row r="30" spans="1:3" s="87" customFormat="1" ht="16.149999999999999" customHeight="1">
      <c r="A30" s="962" t="s">
        <v>480</v>
      </c>
      <c r="B30" s="172">
        <v>2601</v>
      </c>
      <c r="C30" s="833">
        <v>99.6</v>
      </c>
    </row>
    <row r="31" spans="1:3" s="87" customFormat="1" ht="15" customHeight="1">
      <c r="A31" s="1452" t="s">
        <v>394</v>
      </c>
      <c r="B31" s="963"/>
      <c r="C31" s="964"/>
    </row>
    <row r="32" spans="1:3" s="127" customFormat="1" ht="16.149999999999999" customHeight="1">
      <c r="A32" s="962" t="s">
        <v>388</v>
      </c>
      <c r="B32" s="172"/>
      <c r="C32" s="833"/>
    </row>
    <row r="33" spans="1:4" s="87" customFormat="1" ht="13.15" customHeight="1">
      <c r="A33" s="962" t="s">
        <v>628</v>
      </c>
      <c r="B33" s="172">
        <v>5423</v>
      </c>
      <c r="C33" s="833">
        <v>99.8</v>
      </c>
    </row>
    <row r="34" spans="1:4" s="87" customFormat="1" ht="12.95" customHeight="1">
      <c r="A34" s="1452" t="s">
        <v>390</v>
      </c>
      <c r="B34" s="963"/>
      <c r="C34" s="964"/>
    </row>
    <row r="35" spans="1:4" s="87" customFormat="1" ht="13.9" customHeight="1">
      <c r="A35" s="1452" t="s">
        <v>906</v>
      </c>
      <c r="B35" s="963"/>
      <c r="C35" s="964"/>
    </row>
    <row r="36" spans="1:4" s="127" customFormat="1" ht="16.149999999999999" customHeight="1">
      <c r="A36" s="962" t="s">
        <v>481</v>
      </c>
      <c r="B36" s="172">
        <v>600</v>
      </c>
      <c r="C36" s="833">
        <v>99.5</v>
      </c>
    </row>
    <row r="37" spans="1:4" s="87" customFormat="1" ht="15" customHeight="1">
      <c r="A37" s="1451" t="s">
        <v>391</v>
      </c>
      <c r="B37" s="963"/>
      <c r="C37" s="964"/>
    </row>
    <row r="38" spans="1:4" s="127" customFormat="1" ht="16.149999999999999" customHeight="1">
      <c r="A38" s="959" t="s">
        <v>482</v>
      </c>
      <c r="B38" s="172">
        <v>3538</v>
      </c>
      <c r="C38" s="833">
        <v>90.5</v>
      </c>
    </row>
    <row r="39" spans="1:4" s="87" customFormat="1" ht="15" customHeight="1">
      <c r="A39" s="1451" t="s">
        <v>392</v>
      </c>
      <c r="B39" s="963"/>
      <c r="C39" s="964"/>
    </row>
    <row r="40" spans="1:4" s="87" customFormat="1" ht="16.149999999999999" customHeight="1">
      <c r="A40" s="959" t="s">
        <v>483</v>
      </c>
      <c r="B40" s="172">
        <v>17162</v>
      </c>
      <c r="C40" s="833">
        <v>66.900000000000006</v>
      </c>
      <c r="D40" s="965"/>
    </row>
    <row r="41" spans="1:4" s="87" customFormat="1" ht="15" customHeight="1">
      <c r="A41" s="1451" t="s">
        <v>389</v>
      </c>
      <c r="B41" s="963"/>
      <c r="C41" s="964"/>
      <c r="D41" s="965"/>
    </row>
    <row r="42" spans="1:4" s="127" customFormat="1" ht="16.149999999999999" customHeight="1">
      <c r="A42" s="959" t="s">
        <v>629</v>
      </c>
      <c r="B42" s="172">
        <v>135</v>
      </c>
      <c r="C42" s="833">
        <v>92.6</v>
      </c>
      <c r="D42" s="485"/>
    </row>
    <row r="43" spans="1:4" s="87" customFormat="1" ht="15" customHeight="1">
      <c r="A43" s="1451" t="s">
        <v>907</v>
      </c>
      <c r="B43" s="963"/>
      <c r="C43" s="964"/>
      <c r="D43" s="965"/>
    </row>
    <row r="44" spans="1:4" s="127" customFormat="1" ht="16.149999999999999" customHeight="1">
      <c r="A44" s="966" t="s">
        <v>630</v>
      </c>
      <c r="B44" s="172">
        <v>297</v>
      </c>
      <c r="C44" s="833">
        <v>3.7</v>
      </c>
      <c r="D44" s="485"/>
    </row>
    <row r="45" spans="1:4" s="87" customFormat="1" ht="15" customHeight="1">
      <c r="A45" s="1451" t="s">
        <v>393</v>
      </c>
      <c r="B45" s="963"/>
      <c r="C45" s="964"/>
      <c r="D45" s="965"/>
    </row>
    <row r="46" spans="1:4" s="127" customFormat="1" ht="16.149999999999999" customHeight="1">
      <c r="A46" s="962" t="s">
        <v>484</v>
      </c>
      <c r="B46" s="172">
        <v>5309</v>
      </c>
      <c r="C46" s="833">
        <v>99</v>
      </c>
      <c r="D46" s="485"/>
    </row>
    <row r="47" spans="1:4" s="87" customFormat="1" ht="15" customHeight="1">
      <c r="A47" s="1451" t="s">
        <v>399</v>
      </c>
      <c r="B47" s="963"/>
      <c r="C47" s="964"/>
      <c r="D47" s="965"/>
    </row>
    <row r="48" spans="1:4" s="485" customFormat="1" ht="34.9" customHeight="1">
      <c r="A48" s="2044" t="s">
        <v>841</v>
      </c>
      <c r="B48" s="2111"/>
      <c r="C48" s="2111"/>
    </row>
    <row r="49" spans="1:4" s="485" customFormat="1" ht="13.9" customHeight="1">
      <c r="A49" s="1938" t="s">
        <v>999</v>
      </c>
      <c r="B49" s="1938"/>
      <c r="C49" s="1938"/>
    </row>
    <row r="50" spans="1:4" s="1389" customFormat="1" ht="34.9" customHeight="1">
      <c r="A50" s="2165" t="s">
        <v>842</v>
      </c>
      <c r="B50" s="2113"/>
      <c r="C50" s="2113"/>
    </row>
    <row r="51" spans="1:4" s="1342" customFormat="1">
      <c r="A51" s="1337" t="s">
        <v>1000</v>
      </c>
    </row>
    <row r="52" spans="1:4">
      <c r="A52" s="480"/>
      <c r="B52" s="480"/>
      <c r="C52" s="480"/>
      <c r="D52" s="480"/>
    </row>
  </sheetData>
  <mergeCells count="7">
    <mergeCell ref="A50:C50"/>
    <mergeCell ref="A49:C49"/>
    <mergeCell ref="A3:C3"/>
    <mergeCell ref="A5:C5"/>
    <mergeCell ref="B7:B10"/>
    <mergeCell ref="C7:C10"/>
    <mergeCell ref="A48:C48"/>
  </mergeCells>
  <phoneticPr fontId="0" type="noConversion"/>
  <hyperlinks>
    <hyperlink ref="C1" location="'Spis tablic     List of tables'!A67" display="Powrót do spisu tablic"/>
    <hyperlink ref="C2" location="Tabl.32!A6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90" zoomScaleNormal="90" workbookViewId="0">
      <selection activeCell="A37" sqref="A37:G37"/>
    </sheetView>
  </sheetViews>
  <sheetFormatPr defaultRowHeight="14.25"/>
  <cols>
    <col min="1" max="1" width="50.75" style="4" customWidth="1"/>
    <col min="2" max="2" width="3.625" style="4" customWidth="1"/>
    <col min="3" max="7" width="14.75" style="4" customWidth="1"/>
  </cols>
  <sheetData>
    <row r="1" spans="1:12" ht="15" customHeight="1">
      <c r="A1" s="756" t="s">
        <v>560</v>
      </c>
      <c r="B1" s="525"/>
      <c r="C1" s="525"/>
      <c r="D1" s="525"/>
      <c r="E1" s="9"/>
      <c r="F1" s="1694" t="s">
        <v>32</v>
      </c>
      <c r="G1" s="1694"/>
      <c r="H1" s="20"/>
      <c r="I1" s="20"/>
      <c r="J1" s="20"/>
      <c r="K1" s="20"/>
    </row>
    <row r="2" spans="1:12" s="1339" customFormat="1" ht="15" customHeight="1">
      <c r="A2" s="1349" t="s">
        <v>561</v>
      </c>
      <c r="B2" s="1351"/>
      <c r="C2" s="1351"/>
      <c r="D2" s="1351"/>
      <c r="E2" s="1351"/>
      <c r="F2" s="1619" t="s">
        <v>298</v>
      </c>
      <c r="G2" s="1619"/>
      <c r="H2" s="1387"/>
      <c r="I2" s="1387"/>
      <c r="J2" s="1387"/>
      <c r="K2" s="1387"/>
    </row>
    <row r="3" spans="1:12">
      <c r="A3" s="879" t="s">
        <v>692</v>
      </c>
      <c r="B3" s="879"/>
      <c r="C3" s="879"/>
      <c r="D3" s="523"/>
      <c r="G3" s="9"/>
      <c r="H3" s="20"/>
      <c r="I3" s="20"/>
      <c r="J3" s="20"/>
      <c r="K3" s="20"/>
    </row>
    <row r="4" spans="1:12" s="1339" customFormat="1">
      <c r="A4" s="1453" t="s">
        <v>1653</v>
      </c>
      <c r="B4" s="1453"/>
      <c r="C4" s="1453"/>
      <c r="D4" s="1377"/>
      <c r="E4" s="1342"/>
      <c r="F4" s="1342"/>
      <c r="G4" s="1351"/>
      <c r="H4" s="1387"/>
      <c r="I4" s="1387"/>
      <c r="J4" s="1387"/>
      <c r="K4" s="1387"/>
    </row>
    <row r="5" spans="1:12" ht="14.25" customHeight="1">
      <c r="A5" s="1638" t="s">
        <v>1655</v>
      </c>
      <c r="B5" s="1702"/>
      <c r="C5" s="1643" t="s">
        <v>1656</v>
      </c>
      <c r="D5" s="1664" t="s">
        <v>1654</v>
      </c>
      <c r="E5" s="1638"/>
      <c r="F5" s="1702"/>
      <c r="G5" s="1664" t="s">
        <v>1660</v>
      </c>
      <c r="H5" s="20"/>
      <c r="I5" s="20"/>
      <c r="J5" s="20"/>
      <c r="K5" s="20"/>
    </row>
    <row r="6" spans="1:12">
      <c r="A6" s="1626"/>
      <c r="B6" s="1703"/>
      <c r="C6" s="1644"/>
      <c r="D6" s="1665"/>
      <c r="E6" s="1626"/>
      <c r="F6" s="1703"/>
      <c r="G6" s="1665"/>
      <c r="H6" s="20"/>
      <c r="I6" s="20"/>
      <c r="J6" s="20"/>
      <c r="K6" s="20"/>
    </row>
    <row r="7" spans="1:12">
      <c r="A7" s="1626"/>
      <c r="B7" s="1703"/>
      <c r="C7" s="1644"/>
      <c r="D7" s="1665"/>
      <c r="E7" s="1626"/>
      <c r="F7" s="1703"/>
      <c r="G7" s="1665"/>
      <c r="H7" s="20"/>
      <c r="I7" s="20"/>
      <c r="J7" s="20"/>
      <c r="K7" s="20"/>
    </row>
    <row r="8" spans="1:12">
      <c r="A8" s="1626"/>
      <c r="B8" s="1703"/>
      <c r="C8" s="1644"/>
      <c r="D8" s="1665"/>
      <c r="E8" s="1626"/>
      <c r="F8" s="1703"/>
      <c r="G8" s="1665"/>
      <c r="H8" s="20"/>
      <c r="I8" s="20"/>
      <c r="J8" s="20"/>
      <c r="K8" s="20"/>
    </row>
    <row r="9" spans="1:12">
      <c r="A9" s="1626"/>
      <c r="B9" s="1703"/>
      <c r="C9" s="1644"/>
      <c r="D9" s="1665"/>
      <c r="E9" s="1626"/>
      <c r="F9" s="1703"/>
      <c r="G9" s="1665"/>
      <c r="H9" s="20"/>
      <c r="I9" s="20"/>
      <c r="J9" s="20"/>
      <c r="K9" s="20"/>
    </row>
    <row r="10" spans="1:12" ht="24" customHeight="1">
      <c r="A10" s="1626"/>
      <c r="B10" s="1703"/>
      <c r="C10" s="1644"/>
      <c r="D10" s="1643" t="s">
        <v>1657</v>
      </c>
      <c r="E10" s="1643" t="s">
        <v>1658</v>
      </c>
      <c r="F10" s="1643" t="s">
        <v>1659</v>
      </c>
      <c r="G10" s="1665"/>
      <c r="H10" s="20"/>
      <c r="I10" s="20"/>
      <c r="J10" s="20"/>
      <c r="K10" s="20"/>
    </row>
    <row r="11" spans="1:12">
      <c r="A11" s="1626"/>
      <c r="B11" s="1703"/>
      <c r="C11" s="1644"/>
      <c r="D11" s="1644"/>
      <c r="E11" s="1644"/>
      <c r="F11" s="1644"/>
      <c r="G11" s="1665"/>
      <c r="H11" s="20"/>
      <c r="I11" s="20"/>
      <c r="J11" s="20"/>
      <c r="K11" s="20"/>
    </row>
    <row r="12" spans="1:12" s="125" customFormat="1" ht="18" customHeight="1">
      <c r="A12" s="526" t="s">
        <v>443</v>
      </c>
      <c r="B12" s="967" t="s">
        <v>36</v>
      </c>
      <c r="C12" s="317">
        <v>380020</v>
      </c>
      <c r="D12" s="317">
        <v>107470</v>
      </c>
      <c r="E12" s="317">
        <v>7094</v>
      </c>
      <c r="F12" s="317">
        <v>96516</v>
      </c>
      <c r="G12" s="332">
        <v>272550</v>
      </c>
      <c r="H12" s="126"/>
      <c r="I12" s="126"/>
      <c r="J12" s="126"/>
      <c r="K12" s="126"/>
      <c r="L12" s="126"/>
    </row>
    <row r="13" spans="1:12" s="125" customFormat="1">
      <c r="A13" s="1404" t="s">
        <v>84</v>
      </c>
      <c r="B13" s="1321" t="s">
        <v>37</v>
      </c>
      <c r="C13" s="1322">
        <v>387117</v>
      </c>
      <c r="D13" s="1323">
        <v>109183</v>
      </c>
      <c r="E13" s="188">
        <v>7037</v>
      </c>
      <c r="F13" s="188">
        <v>98087</v>
      </c>
      <c r="G13" s="892">
        <v>277934</v>
      </c>
      <c r="H13" s="126"/>
      <c r="I13" s="126"/>
      <c r="J13" s="126"/>
      <c r="K13" s="126"/>
      <c r="L13" s="126"/>
    </row>
    <row r="14" spans="1:12" s="125" customFormat="1">
      <c r="A14" s="893" t="s">
        <v>1661</v>
      </c>
      <c r="B14" s="968"/>
      <c r="C14" s="969"/>
      <c r="D14" s="969"/>
      <c r="E14" s="969"/>
      <c r="F14" s="969"/>
      <c r="G14" s="1189"/>
      <c r="H14" s="126"/>
      <c r="I14" s="14"/>
      <c r="J14" s="14"/>
      <c r="K14" s="14"/>
      <c r="L14" s="14"/>
    </row>
    <row r="15" spans="1:12" s="125" customFormat="1" ht="16.149999999999999" customHeight="1">
      <c r="A15" s="896" t="s">
        <v>456</v>
      </c>
      <c r="B15" s="491" t="s">
        <v>36</v>
      </c>
      <c r="C15" s="172">
        <v>3926</v>
      </c>
      <c r="D15" s="172">
        <v>867</v>
      </c>
      <c r="E15" s="172">
        <v>26</v>
      </c>
      <c r="F15" s="172">
        <v>828</v>
      </c>
      <c r="G15" s="363">
        <v>3059</v>
      </c>
      <c r="H15" s="126"/>
      <c r="I15" s="14"/>
      <c r="J15" s="14"/>
      <c r="K15" s="14"/>
      <c r="L15" s="14"/>
    </row>
    <row r="16" spans="1:12" s="125" customFormat="1">
      <c r="A16" s="1404" t="s">
        <v>85</v>
      </c>
      <c r="B16" s="491" t="s">
        <v>37</v>
      </c>
      <c r="C16" s="172">
        <v>3919</v>
      </c>
      <c r="D16" s="172">
        <v>870</v>
      </c>
      <c r="E16" s="172">
        <v>25</v>
      </c>
      <c r="F16" s="172">
        <v>831</v>
      </c>
      <c r="G16" s="173">
        <v>3049</v>
      </c>
      <c r="H16" s="126"/>
      <c r="I16" s="311"/>
      <c r="J16" s="14"/>
      <c r="K16" s="14"/>
      <c r="L16" s="14"/>
    </row>
    <row r="17" spans="1:12" s="125" customFormat="1" ht="16.149999999999999" customHeight="1">
      <c r="A17" s="896" t="s">
        <v>457</v>
      </c>
      <c r="B17" s="491" t="s">
        <v>36</v>
      </c>
      <c r="C17" s="172">
        <v>38607</v>
      </c>
      <c r="D17" s="172">
        <v>9743</v>
      </c>
      <c r="E17" s="172">
        <v>227</v>
      </c>
      <c r="F17" s="172">
        <v>9197</v>
      </c>
      <c r="G17" s="363">
        <v>28864</v>
      </c>
      <c r="H17" s="126"/>
      <c r="I17" s="126"/>
      <c r="J17" s="126"/>
      <c r="K17" s="126"/>
      <c r="L17" s="126"/>
    </row>
    <row r="18" spans="1:12" s="125" customFormat="1">
      <c r="A18" s="1404" t="s">
        <v>86</v>
      </c>
      <c r="B18" s="491" t="s">
        <v>37</v>
      </c>
      <c r="C18" s="172">
        <v>38966</v>
      </c>
      <c r="D18" s="172">
        <v>9850</v>
      </c>
      <c r="E18" s="172">
        <v>232</v>
      </c>
      <c r="F18" s="172">
        <v>9296</v>
      </c>
      <c r="G18" s="173">
        <v>29116</v>
      </c>
      <c r="H18" s="126"/>
      <c r="I18" s="126"/>
      <c r="J18" s="126"/>
      <c r="K18" s="126"/>
      <c r="L18" s="126"/>
    </row>
    <row r="19" spans="1:12" s="125" customFormat="1" ht="16.149999999999999" customHeight="1">
      <c r="A19" s="896" t="s">
        <v>458</v>
      </c>
      <c r="B19" s="491" t="s">
        <v>36</v>
      </c>
      <c r="C19" s="172">
        <v>388</v>
      </c>
      <c r="D19" s="172">
        <v>183</v>
      </c>
      <c r="E19" s="172">
        <v>6</v>
      </c>
      <c r="F19" s="172">
        <v>166</v>
      </c>
      <c r="G19" s="363">
        <v>205</v>
      </c>
      <c r="H19" s="126"/>
      <c r="I19" s="14"/>
      <c r="J19" s="14"/>
      <c r="K19" s="14"/>
      <c r="L19" s="14"/>
    </row>
    <row r="20" spans="1:12" s="125" customFormat="1">
      <c r="A20" s="1404" t="s">
        <v>87</v>
      </c>
      <c r="B20" s="491" t="s">
        <v>37</v>
      </c>
      <c r="C20" s="172">
        <v>385</v>
      </c>
      <c r="D20" s="172">
        <v>184</v>
      </c>
      <c r="E20" s="172">
        <v>6</v>
      </c>
      <c r="F20" s="172">
        <v>170</v>
      </c>
      <c r="G20" s="173">
        <v>201</v>
      </c>
      <c r="H20" s="126"/>
      <c r="I20" s="126"/>
      <c r="J20" s="126"/>
      <c r="K20" s="126"/>
      <c r="L20" s="126"/>
    </row>
    <row r="21" spans="1:12" s="125" customFormat="1" ht="16.149999999999999" customHeight="1">
      <c r="A21" s="896" t="s">
        <v>459</v>
      </c>
      <c r="B21" s="491" t="s">
        <v>36</v>
      </c>
      <c r="C21" s="172">
        <v>36536</v>
      </c>
      <c r="D21" s="172">
        <v>8455</v>
      </c>
      <c r="E21" s="172">
        <v>51</v>
      </c>
      <c r="F21" s="172">
        <v>8143</v>
      </c>
      <c r="G21" s="363">
        <v>28081</v>
      </c>
      <c r="H21" s="126"/>
      <c r="I21" s="126"/>
      <c r="J21" s="126"/>
      <c r="K21" s="126"/>
      <c r="L21" s="126"/>
    </row>
    <row r="22" spans="1:12" s="125" customFormat="1">
      <c r="A22" s="1404" t="s">
        <v>88</v>
      </c>
      <c r="B22" s="491" t="s">
        <v>37</v>
      </c>
      <c r="C22" s="172">
        <v>36895</v>
      </c>
      <c r="D22" s="172">
        <v>8547</v>
      </c>
      <c r="E22" s="172">
        <v>54</v>
      </c>
      <c r="F22" s="172">
        <v>8233</v>
      </c>
      <c r="G22" s="173">
        <v>28348</v>
      </c>
      <c r="H22" s="126"/>
      <c r="I22" s="14"/>
      <c r="J22" s="14"/>
      <c r="K22" s="14"/>
      <c r="L22" s="14"/>
    </row>
    <row r="23" spans="1:12" s="125" customFormat="1" ht="16.149999999999999" customHeight="1">
      <c r="A23" s="893" t="s">
        <v>89</v>
      </c>
      <c r="B23" s="491"/>
      <c r="C23" s="969"/>
      <c r="D23" s="969"/>
      <c r="E23" s="969"/>
      <c r="F23" s="969"/>
      <c r="G23" s="1189"/>
      <c r="H23" s="126"/>
      <c r="I23" s="126"/>
      <c r="J23" s="126"/>
      <c r="K23" s="126"/>
      <c r="L23" s="126"/>
    </row>
    <row r="24" spans="1:12" s="125" customFormat="1">
      <c r="A24" s="896" t="s">
        <v>631</v>
      </c>
      <c r="B24" s="491" t="s">
        <v>36</v>
      </c>
      <c r="C24" s="172">
        <v>487</v>
      </c>
      <c r="D24" s="172">
        <v>405</v>
      </c>
      <c r="E24" s="172">
        <v>18</v>
      </c>
      <c r="F24" s="172">
        <v>354</v>
      </c>
      <c r="G24" s="363">
        <v>82</v>
      </c>
      <c r="H24" s="126"/>
      <c r="I24" s="126"/>
      <c r="J24" s="126"/>
      <c r="K24" s="126"/>
      <c r="L24" s="126"/>
    </row>
    <row r="25" spans="1:12" s="125" customFormat="1">
      <c r="A25" s="1404" t="s">
        <v>90</v>
      </c>
      <c r="B25" s="491" t="s">
        <v>37</v>
      </c>
      <c r="C25" s="172">
        <v>503</v>
      </c>
      <c r="D25" s="172">
        <v>425</v>
      </c>
      <c r="E25" s="172">
        <v>18</v>
      </c>
      <c r="F25" s="172">
        <v>363</v>
      </c>
      <c r="G25" s="173">
        <v>78</v>
      </c>
      <c r="H25" s="126"/>
      <c r="I25" s="14"/>
      <c r="J25" s="14"/>
      <c r="K25" s="14"/>
      <c r="L25" s="14"/>
    </row>
    <row r="26" spans="1:12" s="125" customFormat="1" ht="16.149999999999999" customHeight="1">
      <c r="A26" s="893" t="s">
        <v>91</v>
      </c>
      <c r="B26" s="491"/>
      <c r="C26" s="172"/>
      <c r="D26" s="172"/>
      <c r="E26" s="172"/>
      <c r="F26" s="172"/>
      <c r="G26" s="363"/>
      <c r="H26" s="126"/>
      <c r="I26" s="14"/>
      <c r="J26" s="14"/>
      <c r="K26" s="14"/>
      <c r="L26" s="14"/>
    </row>
    <row r="27" spans="1:12" s="125" customFormat="1">
      <c r="A27" s="896" t="s">
        <v>632</v>
      </c>
      <c r="B27" s="491" t="s">
        <v>36</v>
      </c>
      <c r="C27" s="172">
        <v>1196</v>
      </c>
      <c r="D27" s="172">
        <v>700</v>
      </c>
      <c r="E27" s="172">
        <v>152</v>
      </c>
      <c r="F27" s="172">
        <v>534</v>
      </c>
      <c r="G27" s="363">
        <v>496</v>
      </c>
      <c r="H27" s="126"/>
      <c r="I27" s="14"/>
      <c r="J27" s="14"/>
      <c r="K27" s="14"/>
      <c r="L27" s="14"/>
    </row>
    <row r="28" spans="1:12" s="125" customFormat="1">
      <c r="A28" s="1404" t="s">
        <v>92</v>
      </c>
      <c r="B28" s="491" t="s">
        <v>37</v>
      </c>
      <c r="C28" s="172">
        <v>1183</v>
      </c>
      <c r="D28" s="172">
        <v>694</v>
      </c>
      <c r="E28" s="172">
        <v>154</v>
      </c>
      <c r="F28" s="172">
        <v>530</v>
      </c>
      <c r="G28" s="173">
        <v>489</v>
      </c>
      <c r="H28" s="126"/>
      <c r="I28" s="14"/>
      <c r="J28" s="14"/>
      <c r="K28" s="14"/>
      <c r="L28" s="14"/>
    </row>
    <row r="29" spans="1:12" s="125" customFormat="1">
      <c r="A29" s="1404" t="s">
        <v>93</v>
      </c>
      <c r="B29" s="519"/>
      <c r="C29" s="454"/>
      <c r="D29" s="454"/>
      <c r="E29" s="454"/>
      <c r="F29" s="454"/>
      <c r="G29" s="367"/>
      <c r="H29" s="126"/>
      <c r="I29" s="14"/>
      <c r="J29" s="14"/>
      <c r="K29" s="14"/>
      <c r="L29" s="14"/>
    </row>
    <row r="30" spans="1:12" s="125" customFormat="1" ht="16.149999999999999" customHeight="1">
      <c r="A30" s="896" t="s">
        <v>460</v>
      </c>
      <c r="B30" s="491" t="s">
        <v>36</v>
      </c>
      <c r="C30" s="172">
        <v>53081</v>
      </c>
      <c r="D30" s="172">
        <v>8867</v>
      </c>
      <c r="E30" s="172">
        <v>71</v>
      </c>
      <c r="F30" s="172">
        <v>8295</v>
      </c>
      <c r="G30" s="363">
        <v>44214</v>
      </c>
      <c r="H30" s="126"/>
      <c r="I30" s="14"/>
      <c r="J30" s="14"/>
      <c r="K30" s="14"/>
      <c r="L30" s="14"/>
    </row>
    <row r="31" spans="1:12" s="125" customFormat="1">
      <c r="A31" s="1404" t="s">
        <v>94</v>
      </c>
      <c r="B31" s="491" t="s">
        <v>37</v>
      </c>
      <c r="C31" s="172">
        <v>55075</v>
      </c>
      <c r="D31" s="172">
        <v>9061</v>
      </c>
      <c r="E31" s="172">
        <v>73</v>
      </c>
      <c r="F31" s="172">
        <v>8459</v>
      </c>
      <c r="G31" s="173">
        <v>46014</v>
      </c>
      <c r="H31" s="126"/>
      <c r="I31" s="14"/>
      <c r="J31" s="14"/>
      <c r="K31" s="14"/>
      <c r="L31" s="14"/>
    </row>
    <row r="32" spans="1:12" s="125" customFormat="1" ht="16.149999999999999" customHeight="1">
      <c r="A32" s="896" t="s">
        <v>633</v>
      </c>
      <c r="B32" s="491" t="s">
        <v>36</v>
      </c>
      <c r="C32" s="172">
        <v>87155</v>
      </c>
      <c r="D32" s="172">
        <v>21997</v>
      </c>
      <c r="E32" s="172">
        <v>48</v>
      </c>
      <c r="F32" s="172">
        <v>21199</v>
      </c>
      <c r="G32" s="363">
        <v>65158</v>
      </c>
      <c r="H32" s="126"/>
      <c r="I32" s="14"/>
      <c r="J32" s="14"/>
      <c r="K32" s="14"/>
      <c r="L32" s="14"/>
    </row>
    <row r="33" spans="1:12" s="125" customFormat="1" ht="14.25" customHeight="1">
      <c r="A33" s="1404" t="s">
        <v>908</v>
      </c>
      <c r="B33" s="491" t="s">
        <v>37</v>
      </c>
      <c r="C33" s="172">
        <v>86964</v>
      </c>
      <c r="D33" s="172">
        <v>22132</v>
      </c>
      <c r="E33" s="172">
        <v>49</v>
      </c>
      <c r="F33" s="172">
        <v>21316</v>
      </c>
      <c r="G33" s="173">
        <v>64832</v>
      </c>
      <c r="H33" s="126"/>
      <c r="I33" s="14"/>
      <c r="J33" s="14"/>
      <c r="K33" s="14"/>
      <c r="L33" s="14"/>
    </row>
    <row r="34" spans="1:12" s="125" customFormat="1" ht="16.149999999999999" customHeight="1">
      <c r="A34" s="896" t="s">
        <v>447</v>
      </c>
      <c r="B34" s="491" t="s">
        <v>36</v>
      </c>
      <c r="C34" s="172">
        <v>23962</v>
      </c>
      <c r="D34" s="172">
        <v>2852</v>
      </c>
      <c r="E34" s="172">
        <v>30</v>
      </c>
      <c r="F34" s="172">
        <v>2655</v>
      </c>
      <c r="G34" s="363">
        <v>21110</v>
      </c>
      <c r="H34" s="126"/>
      <c r="I34" s="14"/>
      <c r="J34" s="14"/>
      <c r="K34" s="14"/>
      <c r="L34" s="14"/>
    </row>
    <row r="35" spans="1:12" s="125" customFormat="1" ht="14.25" customHeight="1">
      <c r="A35" s="1404" t="s">
        <v>95</v>
      </c>
      <c r="B35" s="491" t="s">
        <v>37</v>
      </c>
      <c r="C35" s="172">
        <v>24536</v>
      </c>
      <c r="D35" s="172">
        <v>2942</v>
      </c>
      <c r="E35" s="172">
        <v>30</v>
      </c>
      <c r="F35" s="172">
        <v>2728</v>
      </c>
      <c r="G35" s="173">
        <v>21594</v>
      </c>
      <c r="H35" s="126"/>
      <c r="I35" s="14"/>
      <c r="J35" s="14"/>
      <c r="K35" s="14"/>
      <c r="L35" s="14"/>
    </row>
    <row r="36" spans="1:12" s="125" customFormat="1" ht="20.100000000000001" customHeight="1">
      <c r="A36" s="1895" t="s">
        <v>843</v>
      </c>
      <c r="B36" s="1895"/>
      <c r="C36" s="1895"/>
      <c r="D36" s="1895"/>
      <c r="E36" s="1895"/>
      <c r="F36" s="1895"/>
      <c r="G36" s="1895"/>
      <c r="H36" s="14"/>
      <c r="I36" s="14"/>
      <c r="J36" s="14"/>
      <c r="K36" s="14"/>
      <c r="L36" s="14"/>
    </row>
    <row r="37" spans="1:12" s="1353" customFormat="1" ht="15" customHeight="1">
      <c r="A37" s="1700" t="s">
        <v>844</v>
      </c>
      <c r="B37" s="1700"/>
      <c r="C37" s="1700"/>
      <c r="D37" s="1700"/>
      <c r="E37" s="1700"/>
      <c r="F37" s="1700"/>
      <c r="G37" s="1700"/>
      <c r="H37" s="1454"/>
      <c r="I37" s="1454"/>
      <c r="J37" s="1454"/>
      <c r="K37" s="1454"/>
      <c r="L37" s="1454"/>
    </row>
  </sheetData>
  <mergeCells count="11">
    <mergeCell ref="A36:G36"/>
    <mergeCell ref="A37:G37"/>
    <mergeCell ref="D10:D11"/>
    <mergeCell ref="F1:G1"/>
    <mergeCell ref="F2:G2"/>
    <mergeCell ref="A5:B11"/>
    <mergeCell ref="G5:G11"/>
    <mergeCell ref="C5:C11"/>
    <mergeCell ref="D5:F9"/>
    <mergeCell ref="E10:E11"/>
    <mergeCell ref="F10:F11"/>
  </mergeCells>
  <phoneticPr fontId="0" type="noConversion"/>
  <hyperlinks>
    <hyperlink ref="F1:G1" location="'Spis tablic     List of tables'!A68"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opLeftCell="A10" zoomScaleNormal="100" workbookViewId="0">
      <selection activeCell="A36" sqref="A36:G36"/>
    </sheetView>
  </sheetViews>
  <sheetFormatPr defaultRowHeight="14.25"/>
  <cols>
    <col min="1" max="1" width="51.625" customWidth="1"/>
    <col min="2" max="2" width="3.625" customWidth="1"/>
    <col min="3" max="7" width="13.75" customWidth="1"/>
  </cols>
  <sheetData>
    <row r="1" spans="1:8">
      <c r="A1" s="879" t="s">
        <v>693</v>
      </c>
      <c r="B1" s="879"/>
      <c r="C1" s="879"/>
      <c r="D1" s="523"/>
      <c r="E1" s="6"/>
      <c r="F1" s="1694" t="s">
        <v>32</v>
      </c>
      <c r="G1" s="1694"/>
    </row>
    <row r="2" spans="1:8" s="1339" customFormat="1">
      <c r="A2" s="1453" t="s">
        <v>1662</v>
      </c>
      <c r="B2" s="1453"/>
      <c r="C2" s="1453"/>
      <c r="D2" s="1586"/>
      <c r="E2" s="1586"/>
      <c r="F2" s="1619" t="s">
        <v>298</v>
      </c>
      <c r="G2" s="1619"/>
    </row>
    <row r="3" spans="1:8">
      <c r="A3" s="1638" t="s">
        <v>1663</v>
      </c>
      <c r="B3" s="1702"/>
      <c r="C3" s="1643" t="s">
        <v>1664</v>
      </c>
      <c r="D3" s="1664" t="s">
        <v>1654</v>
      </c>
      <c r="E3" s="1638"/>
      <c r="F3" s="1702"/>
      <c r="G3" s="1664" t="s">
        <v>1668</v>
      </c>
      <c r="H3" s="14"/>
    </row>
    <row r="4" spans="1:8">
      <c r="A4" s="1626"/>
      <c r="B4" s="1703"/>
      <c r="C4" s="1644"/>
      <c r="D4" s="1665"/>
      <c r="E4" s="1626"/>
      <c r="F4" s="1703"/>
      <c r="G4" s="1665"/>
      <c r="H4" s="14"/>
    </row>
    <row r="5" spans="1:8">
      <c r="A5" s="1626"/>
      <c r="B5" s="1703"/>
      <c r="C5" s="1644"/>
      <c r="D5" s="1665"/>
      <c r="E5" s="1626"/>
      <c r="F5" s="1703"/>
      <c r="G5" s="1665"/>
      <c r="H5" s="20"/>
    </row>
    <row r="6" spans="1:8">
      <c r="A6" s="1626"/>
      <c r="B6" s="1703"/>
      <c r="C6" s="1644"/>
      <c r="D6" s="1665"/>
      <c r="E6" s="1626"/>
      <c r="F6" s="1703"/>
      <c r="G6" s="1665"/>
      <c r="H6" s="26"/>
    </row>
    <row r="7" spans="1:8">
      <c r="A7" s="1626"/>
      <c r="B7" s="1703"/>
      <c r="C7" s="1644"/>
      <c r="D7" s="1665"/>
      <c r="E7" s="1626"/>
      <c r="F7" s="1703"/>
      <c r="G7" s="1665"/>
      <c r="H7" s="20"/>
    </row>
    <row r="8" spans="1:8">
      <c r="A8" s="1626"/>
      <c r="B8" s="1703"/>
      <c r="C8" s="1644"/>
      <c r="D8" s="1665"/>
      <c r="E8" s="1626"/>
      <c r="F8" s="1703"/>
      <c r="G8" s="1665"/>
      <c r="H8" s="20"/>
    </row>
    <row r="9" spans="1:8">
      <c r="A9" s="1626"/>
      <c r="B9" s="1703"/>
      <c r="C9" s="1644"/>
      <c r="D9" s="1666"/>
      <c r="E9" s="1631"/>
      <c r="F9" s="1704"/>
      <c r="G9" s="1665"/>
      <c r="H9" s="20"/>
    </row>
    <row r="10" spans="1:8" ht="24.95" customHeight="1">
      <c r="A10" s="1626"/>
      <c r="B10" s="1703"/>
      <c r="C10" s="1644"/>
      <c r="D10" s="1643" t="s">
        <v>1665</v>
      </c>
      <c r="E10" s="1643" t="s">
        <v>1666</v>
      </c>
      <c r="F10" s="1643" t="s">
        <v>1667</v>
      </c>
      <c r="G10" s="1665"/>
      <c r="H10" s="14"/>
    </row>
    <row r="11" spans="1:8">
      <c r="A11" s="1626"/>
      <c r="B11" s="1703"/>
      <c r="C11" s="1644"/>
      <c r="D11" s="1644"/>
      <c r="E11" s="1644"/>
      <c r="F11" s="1644"/>
      <c r="G11" s="1665"/>
      <c r="H11" s="20"/>
    </row>
    <row r="12" spans="1:8" s="125" customFormat="1" ht="18" customHeight="1">
      <c r="A12" s="970" t="s">
        <v>634</v>
      </c>
      <c r="B12" s="971" t="s">
        <v>36</v>
      </c>
      <c r="C12" s="1324">
        <v>14375</v>
      </c>
      <c r="D12" s="1324">
        <v>4114</v>
      </c>
      <c r="E12" s="1324">
        <v>104</v>
      </c>
      <c r="F12" s="1324">
        <v>3787</v>
      </c>
      <c r="G12" s="1325">
        <v>10261</v>
      </c>
      <c r="H12" s="126"/>
    </row>
    <row r="13" spans="1:8" s="125" customFormat="1">
      <c r="A13" s="1404" t="s">
        <v>1669</v>
      </c>
      <c r="B13" s="491" t="s">
        <v>37</v>
      </c>
      <c r="C13" s="172">
        <v>14753</v>
      </c>
      <c r="D13" s="172">
        <v>4212</v>
      </c>
      <c r="E13" s="172">
        <v>105</v>
      </c>
      <c r="F13" s="172">
        <v>3875</v>
      </c>
      <c r="G13" s="173">
        <v>10541</v>
      </c>
      <c r="H13" s="126"/>
    </row>
    <row r="14" spans="1:8" s="125" customFormat="1" ht="18" customHeight="1">
      <c r="A14" s="896" t="s">
        <v>448</v>
      </c>
      <c r="B14" s="491" t="s">
        <v>36</v>
      </c>
      <c r="C14" s="172">
        <v>14475</v>
      </c>
      <c r="D14" s="172">
        <v>4069</v>
      </c>
      <c r="E14" s="172">
        <v>21</v>
      </c>
      <c r="F14" s="172">
        <v>3769</v>
      </c>
      <c r="G14" s="173">
        <v>10406</v>
      </c>
      <c r="H14" s="126"/>
    </row>
    <row r="15" spans="1:8" s="125" customFormat="1">
      <c r="A15" s="1404" t="s">
        <v>96</v>
      </c>
      <c r="B15" s="491" t="s">
        <v>37</v>
      </c>
      <c r="C15" s="172">
        <v>15310</v>
      </c>
      <c r="D15" s="172">
        <v>4120</v>
      </c>
      <c r="E15" s="172">
        <v>20</v>
      </c>
      <c r="F15" s="172">
        <v>3821</v>
      </c>
      <c r="G15" s="173">
        <v>11190</v>
      </c>
      <c r="H15" s="126"/>
    </row>
    <row r="16" spans="1:8" s="125" customFormat="1" ht="18" customHeight="1">
      <c r="A16" s="896" t="s">
        <v>461</v>
      </c>
      <c r="B16" s="491" t="s">
        <v>36</v>
      </c>
      <c r="C16" s="172">
        <v>9525</v>
      </c>
      <c r="D16" s="172">
        <v>1764</v>
      </c>
      <c r="E16" s="172">
        <v>8</v>
      </c>
      <c r="F16" s="172">
        <v>1624</v>
      </c>
      <c r="G16" s="173">
        <v>7761</v>
      </c>
      <c r="H16" s="126"/>
    </row>
    <row r="17" spans="1:8" s="125" customFormat="1">
      <c r="A17" s="1404" t="s">
        <v>97</v>
      </c>
      <c r="B17" s="491" t="s">
        <v>37</v>
      </c>
      <c r="C17" s="172">
        <v>9559</v>
      </c>
      <c r="D17" s="172">
        <v>1823</v>
      </c>
      <c r="E17" s="172">
        <v>7</v>
      </c>
      <c r="F17" s="172">
        <v>1670</v>
      </c>
      <c r="G17" s="173">
        <v>7736</v>
      </c>
      <c r="H17" s="126"/>
    </row>
    <row r="18" spans="1:8" s="125" customFormat="1" ht="18" customHeight="1">
      <c r="A18" s="896" t="s">
        <v>635</v>
      </c>
      <c r="B18" s="491" t="s">
        <v>36</v>
      </c>
      <c r="C18" s="172">
        <v>15814</v>
      </c>
      <c r="D18" s="172">
        <v>12132</v>
      </c>
      <c r="E18" s="172">
        <v>870</v>
      </c>
      <c r="F18" s="172">
        <v>10975</v>
      </c>
      <c r="G18" s="173">
        <v>3682</v>
      </c>
      <c r="H18" s="126"/>
    </row>
    <row r="19" spans="1:8" s="125" customFormat="1">
      <c r="A19" s="1404" t="s">
        <v>98</v>
      </c>
      <c r="B19" s="491" t="s">
        <v>37</v>
      </c>
      <c r="C19" s="172">
        <v>16239</v>
      </c>
      <c r="D19" s="172">
        <v>12397</v>
      </c>
      <c r="E19" s="172">
        <v>871</v>
      </c>
      <c r="F19" s="172">
        <v>11213</v>
      </c>
      <c r="G19" s="1289">
        <v>3842</v>
      </c>
      <c r="H19" s="126"/>
    </row>
    <row r="20" spans="1:8" s="125" customFormat="1" ht="18" customHeight="1">
      <c r="A20" s="896" t="s">
        <v>462</v>
      </c>
      <c r="B20" s="491" t="s">
        <v>36</v>
      </c>
      <c r="C20" s="172">
        <v>38532</v>
      </c>
      <c r="D20" s="172">
        <v>8255</v>
      </c>
      <c r="E20" s="172">
        <v>197</v>
      </c>
      <c r="F20" s="172">
        <v>7553</v>
      </c>
      <c r="G20" s="173">
        <v>30277</v>
      </c>
      <c r="H20" s="126"/>
    </row>
    <row r="21" spans="1:8" s="125" customFormat="1">
      <c r="A21" s="1404" t="s">
        <v>99</v>
      </c>
      <c r="B21" s="491" t="s">
        <v>37</v>
      </c>
      <c r="C21" s="172">
        <v>39485</v>
      </c>
      <c r="D21" s="172">
        <v>8522</v>
      </c>
      <c r="E21" s="172">
        <v>198</v>
      </c>
      <c r="F21" s="172">
        <v>7773</v>
      </c>
      <c r="G21" s="173">
        <v>30963</v>
      </c>
      <c r="H21" s="126"/>
    </row>
    <row r="22" spans="1:8" s="125" customFormat="1" ht="18" customHeight="1">
      <c r="A22" s="896" t="s">
        <v>636</v>
      </c>
      <c r="B22" s="491" t="s">
        <v>36</v>
      </c>
      <c r="C22" s="172">
        <v>11778</v>
      </c>
      <c r="D22" s="172">
        <v>3233</v>
      </c>
      <c r="E22" s="172">
        <v>20</v>
      </c>
      <c r="F22" s="172">
        <v>2983</v>
      </c>
      <c r="G22" s="173">
        <v>8545</v>
      </c>
      <c r="H22" s="126"/>
    </row>
    <row r="23" spans="1:8" s="125" customFormat="1">
      <c r="A23" s="1404" t="s">
        <v>100</v>
      </c>
      <c r="B23" s="491" t="s">
        <v>37</v>
      </c>
      <c r="C23" s="172">
        <v>12171</v>
      </c>
      <c r="D23" s="172">
        <v>3318</v>
      </c>
      <c r="E23" s="172">
        <v>20</v>
      </c>
      <c r="F23" s="172">
        <v>3071</v>
      </c>
      <c r="G23" s="173">
        <v>8853</v>
      </c>
      <c r="H23" s="126"/>
    </row>
    <row r="24" spans="1:8" s="125" customFormat="1" ht="18" customHeight="1">
      <c r="A24" s="893" t="s">
        <v>101</v>
      </c>
      <c r="B24" s="491"/>
      <c r="C24" s="172"/>
      <c r="D24" s="172"/>
      <c r="E24" s="172"/>
      <c r="F24" s="172"/>
      <c r="G24" s="173"/>
      <c r="H24" s="126"/>
    </row>
    <row r="25" spans="1:8" s="125" customFormat="1">
      <c r="A25" s="896" t="s">
        <v>473</v>
      </c>
      <c r="B25" s="491" t="s">
        <v>36</v>
      </c>
      <c r="C25" s="172">
        <v>2108</v>
      </c>
      <c r="D25" s="172">
        <v>2101</v>
      </c>
      <c r="E25" s="172">
        <v>704</v>
      </c>
      <c r="F25" s="172">
        <v>1396</v>
      </c>
      <c r="G25" s="173">
        <v>7</v>
      </c>
      <c r="H25" s="126"/>
    </row>
    <row r="26" spans="1:8" s="125" customFormat="1">
      <c r="A26" s="1404" t="s">
        <v>102</v>
      </c>
      <c r="B26" s="491" t="s">
        <v>37</v>
      </c>
      <c r="C26" s="172">
        <v>2106</v>
      </c>
      <c r="D26" s="172">
        <v>2099</v>
      </c>
      <c r="E26" s="172">
        <v>701</v>
      </c>
      <c r="F26" s="172">
        <v>1397</v>
      </c>
      <c r="G26" s="173">
        <v>7</v>
      </c>
      <c r="H26" s="126"/>
    </row>
    <row r="27" spans="1:8" s="125" customFormat="1" ht="18" customHeight="1">
      <c r="A27" s="896" t="s">
        <v>463</v>
      </c>
      <c r="B27" s="491" t="s">
        <v>36</v>
      </c>
      <c r="C27" s="172">
        <v>12895</v>
      </c>
      <c r="D27" s="172">
        <v>6773</v>
      </c>
      <c r="E27" s="172">
        <v>3684</v>
      </c>
      <c r="F27" s="172">
        <v>3017</v>
      </c>
      <c r="G27" s="173">
        <v>6122</v>
      </c>
      <c r="H27" s="126"/>
    </row>
    <row r="28" spans="1:8" s="125" customFormat="1">
      <c r="A28" s="1404" t="s">
        <v>103</v>
      </c>
      <c r="B28" s="491" t="s">
        <v>37</v>
      </c>
      <c r="C28" s="172">
        <v>13016</v>
      </c>
      <c r="D28" s="172">
        <v>6709</v>
      </c>
      <c r="E28" s="172">
        <v>3598</v>
      </c>
      <c r="F28" s="172">
        <v>3044</v>
      </c>
      <c r="G28" s="173">
        <v>6307</v>
      </c>
      <c r="H28" s="126"/>
    </row>
    <row r="29" spans="1:8" s="125" customFormat="1" ht="18" customHeight="1">
      <c r="A29" s="896" t="s">
        <v>464</v>
      </c>
      <c r="B29" s="491" t="s">
        <v>36</v>
      </c>
      <c r="C29" s="172">
        <v>21270</v>
      </c>
      <c r="D29" s="172">
        <v>2480</v>
      </c>
      <c r="E29" s="172">
        <v>624</v>
      </c>
      <c r="F29" s="172">
        <v>1800</v>
      </c>
      <c r="G29" s="173">
        <v>18790</v>
      </c>
      <c r="H29" s="126"/>
    </row>
    <row r="30" spans="1:8" s="125" customFormat="1">
      <c r="A30" s="1404" t="s">
        <v>104</v>
      </c>
      <c r="B30" s="491" t="s">
        <v>37</v>
      </c>
      <c r="C30" s="172">
        <v>21584</v>
      </c>
      <c r="D30" s="172">
        <v>2522</v>
      </c>
      <c r="E30" s="172">
        <v>623</v>
      </c>
      <c r="F30" s="172">
        <v>1832</v>
      </c>
      <c r="G30" s="173">
        <v>19062</v>
      </c>
      <c r="H30" s="126"/>
    </row>
    <row r="31" spans="1:8" s="125" customFormat="1" ht="18" customHeight="1">
      <c r="A31" s="896" t="s">
        <v>465</v>
      </c>
      <c r="B31" s="491" t="s">
        <v>36</v>
      </c>
      <c r="C31" s="172">
        <v>7492</v>
      </c>
      <c r="D31" s="172">
        <v>4102</v>
      </c>
      <c r="E31" s="172">
        <v>449</v>
      </c>
      <c r="F31" s="172">
        <v>3595</v>
      </c>
      <c r="G31" s="173">
        <v>3390</v>
      </c>
      <c r="H31" s="126"/>
    </row>
    <row r="32" spans="1:8" s="125" customFormat="1">
      <c r="A32" s="1404" t="s">
        <v>105</v>
      </c>
      <c r="B32" s="491" t="s">
        <v>37</v>
      </c>
      <c r="C32" s="172">
        <v>7736</v>
      </c>
      <c r="D32" s="172">
        <v>4165</v>
      </c>
      <c r="E32" s="172">
        <v>448</v>
      </c>
      <c r="F32" s="172">
        <v>3650</v>
      </c>
      <c r="G32" s="173">
        <v>3571</v>
      </c>
      <c r="H32" s="126"/>
    </row>
    <row r="33" spans="1:8" s="125" customFormat="1" ht="18" customHeight="1">
      <c r="A33" s="896" t="s">
        <v>466</v>
      </c>
      <c r="B33" s="491" t="s">
        <v>36</v>
      </c>
      <c r="C33" s="172">
        <v>24907</v>
      </c>
      <c r="D33" s="172">
        <v>14003</v>
      </c>
      <c r="E33" s="172">
        <v>10</v>
      </c>
      <c r="F33" s="172">
        <v>13799</v>
      </c>
      <c r="G33" s="173">
        <v>10904</v>
      </c>
      <c r="H33" s="126"/>
    </row>
    <row r="34" spans="1:8" s="125" customFormat="1">
      <c r="A34" s="1404" t="s">
        <v>106</v>
      </c>
      <c r="B34" s="491" t="s">
        <v>37</v>
      </c>
      <c r="C34" s="172">
        <v>25557</v>
      </c>
      <c r="D34" s="172">
        <v>14302</v>
      </c>
      <c r="E34" s="172">
        <v>11</v>
      </c>
      <c r="F34" s="172">
        <v>14066</v>
      </c>
      <c r="G34" s="173">
        <v>11255</v>
      </c>
      <c r="H34" s="126"/>
    </row>
    <row r="35" spans="1:8" s="125" customFormat="1" ht="20.100000000000001" customHeight="1">
      <c r="A35" s="1895" t="s">
        <v>843</v>
      </c>
      <c r="B35" s="1895"/>
      <c r="C35" s="1895"/>
      <c r="D35" s="1895"/>
      <c r="E35" s="1895"/>
      <c r="F35" s="1895"/>
      <c r="G35" s="1895"/>
    </row>
    <row r="36" spans="1:8" s="1353" customFormat="1" ht="15" customHeight="1">
      <c r="A36" s="1700" t="s">
        <v>844</v>
      </c>
      <c r="B36" s="1700"/>
      <c r="C36" s="1700"/>
      <c r="D36" s="1700"/>
      <c r="E36" s="1700"/>
      <c r="F36" s="1700"/>
      <c r="G36" s="1700"/>
    </row>
  </sheetData>
  <mergeCells count="11">
    <mergeCell ref="F1:G1"/>
    <mergeCell ref="F2:G2"/>
    <mergeCell ref="A35:G35"/>
    <mergeCell ref="A36:G36"/>
    <mergeCell ref="A3:B11"/>
    <mergeCell ref="C3:C11"/>
    <mergeCell ref="D3:F9"/>
    <mergeCell ref="G3:G11"/>
    <mergeCell ref="D10:D11"/>
    <mergeCell ref="E10:E11"/>
    <mergeCell ref="F10:F11"/>
  </mergeCells>
  <phoneticPr fontId="0" type="noConversion"/>
  <hyperlinks>
    <hyperlink ref="F1:G1" location="'Spis tablic     List of tables'!A69" display="Powrót do spisu tablic"/>
    <hyperlink ref="F2:G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90" zoomScaleNormal="90" workbookViewId="0">
      <selection activeCell="A24" sqref="A24:XFD24"/>
    </sheetView>
  </sheetViews>
  <sheetFormatPr defaultRowHeight="14.25"/>
  <cols>
    <col min="1" max="1" width="8.125" style="4" customWidth="1"/>
    <col min="2" max="2" width="13.625" style="4" customWidth="1"/>
    <col min="3" max="10" width="9" style="4" customWidth="1"/>
    <col min="11" max="12" width="10.375" bestFit="1" customWidth="1"/>
    <col min="13" max="13" width="11.25" bestFit="1" customWidth="1"/>
  </cols>
  <sheetData>
    <row r="1" spans="1:13" ht="14.85" customHeight="1">
      <c r="A1" s="1642" t="s">
        <v>637</v>
      </c>
      <c r="B1" s="1642"/>
      <c r="C1" s="1642"/>
      <c r="D1" s="1642"/>
      <c r="E1" s="1642"/>
      <c r="F1" s="1642"/>
      <c r="G1" s="1642"/>
      <c r="H1" s="1642"/>
      <c r="I1" s="1642"/>
      <c r="J1" s="1642"/>
      <c r="K1" s="1694" t="s">
        <v>32</v>
      </c>
      <c r="L1" s="1694"/>
    </row>
    <row r="2" spans="1:13" s="1339" customFormat="1" ht="14.85" customHeight="1">
      <c r="A2" s="2167" t="s">
        <v>107</v>
      </c>
      <c r="B2" s="2167"/>
      <c r="C2" s="2167"/>
      <c r="D2" s="2167"/>
      <c r="E2" s="2167"/>
      <c r="F2" s="1351"/>
      <c r="G2" s="1351"/>
      <c r="H2" s="1351"/>
      <c r="I2" s="1342"/>
      <c r="J2" s="1342"/>
      <c r="K2" s="1619" t="s">
        <v>298</v>
      </c>
      <c r="L2" s="1619"/>
    </row>
    <row r="3" spans="1:13" s="1339" customFormat="1" ht="14.85" customHeight="1">
      <c r="A3" s="1587" t="s">
        <v>1670</v>
      </c>
      <c r="B3" s="1587"/>
      <c r="C3" s="1587"/>
      <c r="D3" s="1587"/>
      <c r="E3" s="1587"/>
      <c r="F3" s="1587"/>
      <c r="G3" s="1587"/>
      <c r="H3" s="1587"/>
      <c r="I3" s="1351"/>
      <c r="J3" s="1351"/>
    </row>
    <row r="4" spans="1:13" s="1339" customFormat="1" ht="14.85" customHeight="1">
      <c r="A4" s="1699" t="s">
        <v>108</v>
      </c>
      <c r="B4" s="1699"/>
      <c r="C4" s="1699"/>
      <c r="D4" s="1699"/>
      <c r="E4" s="1699"/>
      <c r="F4" s="1342"/>
      <c r="G4" s="1342"/>
      <c r="H4" s="1584"/>
      <c r="I4" s="1351"/>
      <c r="J4" s="1351"/>
    </row>
    <row r="5" spans="1:13" ht="14.25" customHeight="1">
      <c r="A5" s="1625" t="s">
        <v>1671</v>
      </c>
      <c r="B5" s="1628"/>
      <c r="C5" s="1621" t="s">
        <v>1672</v>
      </c>
      <c r="D5" s="972"/>
      <c r="E5" s="972"/>
      <c r="F5" s="972"/>
      <c r="G5" s="973"/>
      <c r="H5" s="1621" t="s">
        <v>1677</v>
      </c>
      <c r="I5" s="972"/>
      <c r="J5" s="972"/>
      <c r="K5" s="972"/>
      <c r="L5" s="972"/>
      <c r="M5" s="972"/>
    </row>
    <row r="6" spans="1:13" ht="14.25" customHeight="1">
      <c r="A6" s="1626"/>
      <c r="B6" s="1629"/>
      <c r="C6" s="1622"/>
      <c r="D6" s="929"/>
      <c r="E6" s="929"/>
      <c r="F6" s="929"/>
      <c r="G6" s="930"/>
      <c r="H6" s="1622"/>
      <c r="I6" s="929"/>
      <c r="J6" s="929"/>
      <c r="K6" s="929"/>
      <c r="L6" s="929"/>
      <c r="M6" s="929"/>
    </row>
    <row r="7" spans="1:13">
      <c r="A7" s="1626"/>
      <c r="B7" s="1629"/>
      <c r="C7" s="1622"/>
      <c r="D7" s="929"/>
      <c r="E7" s="929"/>
      <c r="F7" s="929"/>
      <c r="G7" s="930"/>
      <c r="H7" s="1622"/>
      <c r="I7" s="929"/>
      <c r="J7" s="929"/>
      <c r="K7" s="929"/>
      <c r="L7" s="929"/>
      <c r="M7" s="929"/>
    </row>
    <row r="8" spans="1:13" ht="22.5" customHeight="1">
      <c r="A8" s="1626"/>
      <c r="B8" s="1629"/>
      <c r="C8" s="1622"/>
      <c r="D8" s="1932" t="s">
        <v>1673</v>
      </c>
      <c r="E8" s="1643" t="s">
        <v>1674</v>
      </c>
      <c r="F8" s="1643" t="s">
        <v>1675</v>
      </c>
      <c r="G8" s="2030" t="s">
        <v>1676</v>
      </c>
      <c r="H8" s="1622"/>
      <c r="I8" s="1643" t="s">
        <v>1678</v>
      </c>
      <c r="J8" s="1664" t="s">
        <v>1679</v>
      </c>
      <c r="K8" s="1643" t="s">
        <v>1680</v>
      </c>
      <c r="L8" s="1643" t="s">
        <v>1681</v>
      </c>
      <c r="M8" s="1664" t="s">
        <v>1682</v>
      </c>
    </row>
    <row r="9" spans="1:13" ht="27" customHeight="1">
      <c r="A9" s="1626"/>
      <c r="B9" s="1629"/>
      <c r="C9" s="1622"/>
      <c r="D9" s="1622"/>
      <c r="E9" s="1644"/>
      <c r="F9" s="1644"/>
      <c r="G9" s="1910"/>
      <c r="H9" s="1622"/>
      <c r="I9" s="1644"/>
      <c r="J9" s="1665"/>
      <c r="K9" s="1644"/>
      <c r="L9" s="1644"/>
      <c r="M9" s="1665"/>
    </row>
    <row r="10" spans="1:13" ht="24.75" customHeight="1">
      <c r="A10" s="1626"/>
      <c r="B10" s="1629"/>
      <c r="C10" s="1622"/>
      <c r="D10" s="1622"/>
      <c r="E10" s="1644"/>
      <c r="F10" s="1644"/>
      <c r="G10" s="1910"/>
      <c r="H10" s="1622"/>
      <c r="I10" s="1644"/>
      <c r="J10" s="1665"/>
      <c r="K10" s="1644"/>
      <c r="L10" s="1644"/>
      <c r="M10" s="1665"/>
    </row>
    <row r="11" spans="1:13">
      <c r="A11" s="1626"/>
      <c r="B11" s="1629"/>
      <c r="C11" s="1622"/>
      <c r="D11" s="1622"/>
      <c r="E11" s="1644"/>
      <c r="F11" s="1644"/>
      <c r="G11" s="1910"/>
      <c r="H11" s="1622"/>
      <c r="I11" s="1644"/>
      <c r="J11" s="1665"/>
      <c r="K11" s="1644"/>
      <c r="L11" s="1644"/>
      <c r="M11" s="1665"/>
    </row>
    <row r="12" spans="1:13" ht="96" customHeight="1">
      <c r="A12" s="1626"/>
      <c r="B12" s="1629"/>
      <c r="C12" s="1622"/>
      <c r="D12" s="1622"/>
      <c r="E12" s="1644"/>
      <c r="F12" s="1644"/>
      <c r="G12" s="1910"/>
      <c r="H12" s="1622"/>
      <c r="I12" s="1644"/>
      <c r="J12" s="1665"/>
      <c r="K12" s="1644"/>
      <c r="L12" s="1644"/>
      <c r="M12" s="1665"/>
    </row>
    <row r="13" spans="1:13">
      <c r="A13" s="1627"/>
      <c r="B13" s="1662"/>
      <c r="C13" s="1630"/>
      <c r="D13" s="1630"/>
      <c r="E13" s="1645"/>
      <c r="F13" s="1645"/>
      <c r="G13" s="2031"/>
      <c r="H13" s="1630"/>
      <c r="I13" s="1645"/>
      <c r="J13" s="1666"/>
      <c r="K13" s="1645"/>
      <c r="L13" s="1645"/>
      <c r="M13" s="1666"/>
    </row>
    <row r="14" spans="1:13" s="133" customFormat="1" ht="20.100000000000001" customHeight="1">
      <c r="A14" s="775">
        <v>2017</v>
      </c>
      <c r="B14" s="817" t="s">
        <v>72</v>
      </c>
      <c r="C14" s="185">
        <v>20</v>
      </c>
      <c r="D14" s="185">
        <v>8</v>
      </c>
      <c r="E14" s="185">
        <v>7</v>
      </c>
      <c r="F14" s="185">
        <v>1</v>
      </c>
      <c r="G14" s="185">
        <v>1</v>
      </c>
      <c r="H14" s="185">
        <v>1123</v>
      </c>
      <c r="I14" s="185">
        <v>130</v>
      </c>
      <c r="J14" s="185">
        <v>139</v>
      </c>
      <c r="K14" s="185">
        <v>148</v>
      </c>
      <c r="L14" s="185">
        <v>229</v>
      </c>
      <c r="M14" s="186">
        <v>280</v>
      </c>
    </row>
    <row r="15" spans="1:13" s="133" customFormat="1" ht="20.100000000000001" customHeight="1">
      <c r="A15" s="775"/>
      <c r="B15" s="817" t="s">
        <v>75</v>
      </c>
      <c r="C15" s="185">
        <v>20</v>
      </c>
      <c r="D15" s="185">
        <v>8</v>
      </c>
      <c r="E15" s="185">
        <v>7</v>
      </c>
      <c r="F15" s="185">
        <v>1</v>
      </c>
      <c r="G15" s="185">
        <v>1</v>
      </c>
      <c r="H15" s="185">
        <v>1116</v>
      </c>
      <c r="I15" s="185">
        <v>128</v>
      </c>
      <c r="J15" s="185">
        <v>139</v>
      </c>
      <c r="K15" s="185">
        <v>148</v>
      </c>
      <c r="L15" s="185">
        <v>228</v>
      </c>
      <c r="M15" s="186">
        <v>278</v>
      </c>
    </row>
    <row r="16" spans="1:13" s="133" customFormat="1" ht="20.100000000000001" customHeight="1">
      <c r="A16" s="775"/>
      <c r="B16" s="817" t="s">
        <v>78</v>
      </c>
      <c r="C16" s="185">
        <v>20</v>
      </c>
      <c r="D16" s="185">
        <v>8</v>
      </c>
      <c r="E16" s="185">
        <v>7</v>
      </c>
      <c r="F16" s="185">
        <v>1</v>
      </c>
      <c r="G16" s="185">
        <v>1</v>
      </c>
      <c r="H16" s="185">
        <v>1117</v>
      </c>
      <c r="I16" s="185">
        <v>128</v>
      </c>
      <c r="J16" s="185">
        <v>139</v>
      </c>
      <c r="K16" s="185">
        <v>149</v>
      </c>
      <c r="L16" s="185">
        <v>226</v>
      </c>
      <c r="M16" s="186">
        <v>278</v>
      </c>
    </row>
    <row r="17" spans="1:13" s="133" customFormat="1" ht="20.100000000000001" customHeight="1">
      <c r="A17" s="775"/>
      <c r="B17" s="817" t="s">
        <v>81</v>
      </c>
      <c r="C17" s="185">
        <v>20</v>
      </c>
      <c r="D17" s="185">
        <v>8</v>
      </c>
      <c r="E17" s="185">
        <v>7</v>
      </c>
      <c r="F17" s="185">
        <v>1</v>
      </c>
      <c r="G17" s="185">
        <v>1</v>
      </c>
      <c r="H17" s="185">
        <v>1124</v>
      </c>
      <c r="I17" s="185">
        <v>128</v>
      </c>
      <c r="J17" s="185">
        <v>139</v>
      </c>
      <c r="K17" s="185">
        <v>150</v>
      </c>
      <c r="L17" s="185">
        <v>224</v>
      </c>
      <c r="M17" s="186">
        <v>279</v>
      </c>
    </row>
    <row r="18" spans="1:13" s="133" customFormat="1" ht="17.25" customHeight="1">
      <c r="A18" s="775"/>
      <c r="B18" s="817"/>
      <c r="C18" s="185"/>
      <c r="D18" s="185"/>
      <c r="E18" s="185"/>
      <c r="F18" s="185"/>
      <c r="G18" s="185"/>
      <c r="H18" s="185"/>
      <c r="I18" s="185"/>
      <c r="J18" s="185"/>
      <c r="K18" s="185"/>
      <c r="L18" s="185"/>
      <c r="M18" s="186"/>
    </row>
    <row r="19" spans="1:13" s="133" customFormat="1" ht="20.100000000000001" customHeight="1">
      <c r="A19" s="775">
        <v>2018</v>
      </c>
      <c r="B19" s="817" t="s">
        <v>72</v>
      </c>
      <c r="C19" s="185">
        <v>20</v>
      </c>
      <c r="D19" s="185">
        <v>8</v>
      </c>
      <c r="E19" s="185">
        <v>7</v>
      </c>
      <c r="F19" s="185">
        <v>1</v>
      </c>
      <c r="G19" s="185">
        <v>1</v>
      </c>
      <c r="H19" s="185">
        <v>1129</v>
      </c>
      <c r="I19" s="185">
        <v>128</v>
      </c>
      <c r="J19" s="185">
        <v>141</v>
      </c>
      <c r="K19" s="185">
        <v>150</v>
      </c>
      <c r="L19" s="185">
        <v>223</v>
      </c>
      <c r="M19" s="186">
        <v>277</v>
      </c>
    </row>
    <row r="20" spans="1:13" s="133" customFormat="1" ht="20.100000000000001" customHeight="1">
      <c r="A20" s="775"/>
      <c r="B20" s="817" t="s">
        <v>75</v>
      </c>
      <c r="C20" s="185">
        <v>20</v>
      </c>
      <c r="D20" s="185">
        <v>8</v>
      </c>
      <c r="E20" s="185">
        <v>7</v>
      </c>
      <c r="F20" s="185">
        <v>1</v>
      </c>
      <c r="G20" s="185">
        <v>1</v>
      </c>
      <c r="H20" s="185">
        <v>1125</v>
      </c>
      <c r="I20" s="185">
        <v>127</v>
      </c>
      <c r="J20" s="185">
        <v>139</v>
      </c>
      <c r="K20" s="185">
        <v>150</v>
      </c>
      <c r="L20" s="185">
        <v>221</v>
      </c>
      <c r="M20" s="186">
        <v>276</v>
      </c>
    </row>
    <row r="21" spans="1:13" s="134" customFormat="1" ht="20.100000000000001" customHeight="1">
      <c r="A21" s="823"/>
      <c r="B21" s="934" t="s">
        <v>603</v>
      </c>
      <c r="C21" s="184">
        <v>100</v>
      </c>
      <c r="D21" s="184">
        <v>100</v>
      </c>
      <c r="E21" s="184">
        <v>100</v>
      </c>
      <c r="F21" s="184">
        <v>100</v>
      </c>
      <c r="G21" s="184">
        <v>100</v>
      </c>
      <c r="H21" s="184">
        <v>100.80645161290323</v>
      </c>
      <c r="I21" s="184">
        <v>99.21875</v>
      </c>
      <c r="J21" s="184">
        <v>100</v>
      </c>
      <c r="K21" s="184">
        <v>101.35135135135135</v>
      </c>
      <c r="L21" s="184">
        <v>96.929824561403507</v>
      </c>
      <c r="M21" s="362">
        <v>99.280575539568346</v>
      </c>
    </row>
    <row r="22" spans="1:13" s="649" customFormat="1" ht="20.100000000000001" customHeight="1">
      <c r="A22" s="974"/>
      <c r="B22" s="975" t="s">
        <v>608</v>
      </c>
      <c r="C22" s="296">
        <v>100</v>
      </c>
      <c r="D22" s="296">
        <v>100</v>
      </c>
      <c r="E22" s="296">
        <v>100</v>
      </c>
      <c r="F22" s="296">
        <v>100</v>
      </c>
      <c r="G22" s="296">
        <v>100</v>
      </c>
      <c r="H22" s="296">
        <v>99.645704162976088</v>
      </c>
      <c r="I22" s="296">
        <v>99.21875</v>
      </c>
      <c r="J22" s="296">
        <v>98.581560283687949</v>
      </c>
      <c r="K22" s="296">
        <v>100</v>
      </c>
      <c r="L22" s="296">
        <v>99.103139013452918</v>
      </c>
      <c r="M22" s="297">
        <v>99.638989169675085</v>
      </c>
    </row>
    <row r="23" spans="1:13" s="125" customFormat="1" ht="20.100000000000001" customHeight="1">
      <c r="A23" s="1895" t="s">
        <v>845</v>
      </c>
      <c r="B23" s="1895"/>
      <c r="C23" s="1895"/>
      <c r="D23" s="1895"/>
      <c r="E23" s="1895"/>
      <c r="F23" s="1895"/>
      <c r="G23" s="1895"/>
      <c r="H23" s="1895"/>
      <c r="I23" s="1895"/>
      <c r="J23" s="1895"/>
      <c r="K23" s="1895"/>
      <c r="L23" s="1895"/>
      <c r="M23" s="1895"/>
    </row>
    <row r="24" spans="1:13" s="1585" customFormat="1" ht="15" customHeight="1">
      <c r="A24" s="1879" t="s">
        <v>846</v>
      </c>
      <c r="B24" s="1879"/>
      <c r="C24" s="1879"/>
      <c r="D24" s="1879"/>
      <c r="E24" s="1879"/>
      <c r="F24" s="1879"/>
      <c r="G24" s="1879"/>
      <c r="H24" s="1879"/>
      <c r="I24" s="1879"/>
      <c r="J24" s="1879"/>
      <c r="K24" s="1879"/>
      <c r="L24" s="1879"/>
      <c r="M24" s="1879"/>
    </row>
    <row r="25" spans="1:13" ht="14.25" customHeight="1">
      <c r="A25" s="59"/>
      <c r="B25" s="59"/>
      <c r="C25" s="290"/>
      <c r="D25" s="290"/>
      <c r="E25" s="290"/>
      <c r="F25" s="290"/>
      <c r="G25" s="290"/>
      <c r="H25" s="290"/>
      <c r="I25" s="290"/>
      <c r="J25" s="290"/>
      <c r="K25" s="290"/>
      <c r="L25" s="290"/>
      <c r="M25" s="290"/>
    </row>
    <row r="27" spans="1:13">
      <c r="C27" s="477"/>
      <c r="D27" s="477"/>
      <c r="E27" s="477"/>
      <c r="F27" s="477"/>
      <c r="G27" s="477"/>
      <c r="H27" s="477"/>
      <c r="I27" s="477"/>
      <c r="J27" s="477"/>
      <c r="K27" s="477"/>
      <c r="L27" s="477"/>
      <c r="M27" s="477"/>
    </row>
    <row r="29" spans="1:13">
      <c r="C29" s="477"/>
      <c r="D29" s="477"/>
      <c r="E29" s="477"/>
      <c r="F29" s="477"/>
      <c r="G29" s="477"/>
      <c r="H29" s="477"/>
      <c r="I29" s="477"/>
      <c r="J29" s="477"/>
      <c r="K29" s="477"/>
      <c r="L29" s="477"/>
      <c r="M29" s="477"/>
    </row>
    <row r="30" spans="1:13">
      <c r="H30" s="477"/>
      <c r="I30" s="477"/>
      <c r="K30" s="4"/>
      <c r="L30" s="477"/>
      <c r="M30" s="4"/>
    </row>
  </sheetData>
  <mergeCells count="19">
    <mergeCell ref="A24:M24"/>
    <mergeCell ref="C5:C13"/>
    <mergeCell ref="D8:D13"/>
    <mergeCell ref="E8:E13"/>
    <mergeCell ref="A23:M23"/>
    <mergeCell ref="I8:I13"/>
    <mergeCell ref="M8:M13"/>
    <mergeCell ref="J8:J13"/>
    <mergeCell ref="K8:K13"/>
    <mergeCell ref="L8:L13"/>
    <mergeCell ref="A5:B13"/>
    <mergeCell ref="F8:F13"/>
    <mergeCell ref="G8:G13"/>
    <mergeCell ref="H5:H13"/>
    <mergeCell ref="K1:L1"/>
    <mergeCell ref="K2:L2"/>
    <mergeCell ref="A2:E2"/>
    <mergeCell ref="A1:J1"/>
    <mergeCell ref="A4:E4"/>
  </mergeCells>
  <phoneticPr fontId="0" type="noConversion"/>
  <hyperlinks>
    <hyperlink ref="K1:L1" location="'Spis tablic     List of tables'!A70" display="Powrót do spisu tablic"/>
    <hyperlink ref="K2:L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selection activeCell="P15" sqref="P15"/>
    </sheetView>
  </sheetViews>
  <sheetFormatPr defaultRowHeight="14.25"/>
  <cols>
    <col min="1" max="1" width="8.125" customWidth="1"/>
    <col min="2" max="2" width="12.5" customWidth="1"/>
    <col min="3" max="3" width="9.25" customWidth="1"/>
    <col min="4" max="11" width="9.125" customWidth="1"/>
    <col min="12" max="12" width="9.875" customWidth="1"/>
    <col min="13" max="13" width="9.125" customWidth="1"/>
    <col min="14" max="14" width="16.75" customWidth="1"/>
  </cols>
  <sheetData>
    <row r="1" spans="1:13" ht="15" customHeight="1">
      <c r="A1" s="1624" t="s">
        <v>40</v>
      </c>
      <c r="B1" s="1624"/>
      <c r="C1" s="756"/>
      <c r="D1" s="819"/>
      <c r="E1" s="819"/>
      <c r="F1" s="819"/>
      <c r="G1" s="12"/>
      <c r="H1" s="12"/>
      <c r="I1" s="12"/>
      <c r="J1" s="12"/>
      <c r="K1" s="1694" t="s">
        <v>32</v>
      </c>
      <c r="L1" s="1694"/>
      <c r="M1" s="12"/>
    </row>
    <row r="2" spans="1:13" s="1339" customFormat="1" ht="15" customHeight="1">
      <c r="A2" s="1636" t="s">
        <v>41</v>
      </c>
      <c r="B2" s="1636"/>
      <c r="C2" s="1515"/>
      <c r="D2" s="1350"/>
      <c r="E2" s="1350"/>
      <c r="F2" s="1350"/>
      <c r="G2" s="1350"/>
      <c r="H2" s="1350"/>
      <c r="I2" s="1350"/>
      <c r="J2" s="1350"/>
      <c r="K2" s="1619" t="s">
        <v>298</v>
      </c>
      <c r="L2" s="1619"/>
      <c r="M2" s="1350"/>
    </row>
    <row r="3" spans="1:13" ht="14.85" customHeight="1">
      <c r="A3" s="1642" t="s">
        <v>601</v>
      </c>
      <c r="B3" s="1642"/>
      <c r="C3" s="1642"/>
      <c r="D3" s="1642"/>
      <c r="E3" s="1642"/>
      <c r="F3" s="1642"/>
      <c r="I3" s="9"/>
      <c r="J3" s="9"/>
      <c r="K3" s="9"/>
      <c r="L3" s="9"/>
      <c r="M3" s="9"/>
    </row>
    <row r="4" spans="1:13" s="1339" customFormat="1" ht="14.85" customHeight="1">
      <c r="A4" s="1699" t="s">
        <v>1110</v>
      </c>
      <c r="B4" s="1699"/>
      <c r="C4" s="1699"/>
      <c r="D4" s="1699"/>
      <c r="E4" s="1699"/>
      <c r="F4" s="1699"/>
      <c r="I4" s="1351"/>
      <c r="J4" s="1351"/>
      <c r="K4" s="1351"/>
      <c r="L4" s="1351"/>
      <c r="M4" s="1351"/>
    </row>
    <row r="5" spans="1:13" ht="14.85" customHeight="1">
      <c r="A5" s="1638" t="s">
        <v>1111</v>
      </c>
      <c r="B5" s="1702"/>
      <c r="C5" s="750"/>
      <c r="D5" s="1643" t="s">
        <v>1113</v>
      </c>
      <c r="E5" s="1643" t="s">
        <v>1961</v>
      </c>
      <c r="F5" s="1664" t="s">
        <v>1962</v>
      </c>
      <c r="G5" s="820"/>
      <c r="H5" s="1643" t="s">
        <v>1114</v>
      </c>
      <c r="I5" s="1643" t="s">
        <v>1115</v>
      </c>
      <c r="J5" s="1643" t="s">
        <v>1116</v>
      </c>
      <c r="K5" s="1664" t="s">
        <v>1117</v>
      </c>
      <c r="L5" s="820"/>
      <c r="M5" s="1664" t="s">
        <v>1118</v>
      </c>
    </row>
    <row r="6" spans="1:13" ht="14.85" customHeight="1">
      <c r="A6" s="1626"/>
      <c r="B6" s="1703"/>
      <c r="C6" s="736"/>
      <c r="D6" s="1644"/>
      <c r="E6" s="1644"/>
      <c r="F6" s="1665"/>
      <c r="G6" s="821"/>
      <c r="H6" s="1644"/>
      <c r="I6" s="1644"/>
      <c r="J6" s="1644"/>
      <c r="K6" s="1665"/>
      <c r="L6" s="821"/>
      <c r="M6" s="1665"/>
    </row>
    <row r="7" spans="1:13" ht="14.85" customHeight="1">
      <c r="A7" s="1626"/>
      <c r="B7" s="1703"/>
      <c r="C7" s="736" t="s">
        <v>602</v>
      </c>
      <c r="D7" s="1644"/>
      <c r="E7" s="1644"/>
      <c r="F7" s="1665"/>
      <c r="G7" s="1643" t="s">
        <v>1960</v>
      </c>
      <c r="H7" s="1644"/>
      <c r="I7" s="1644"/>
      <c r="J7" s="1644"/>
      <c r="K7" s="1665"/>
      <c r="L7" s="1643" t="s">
        <v>1959</v>
      </c>
      <c r="M7" s="1665"/>
    </row>
    <row r="8" spans="1:13" ht="14.85" customHeight="1">
      <c r="A8" s="1626"/>
      <c r="B8" s="1703"/>
      <c r="C8" s="1352" t="s">
        <v>1112</v>
      </c>
      <c r="D8" s="1644"/>
      <c r="E8" s="1644"/>
      <c r="F8" s="1665"/>
      <c r="G8" s="1644"/>
      <c r="H8" s="1644"/>
      <c r="I8" s="1644"/>
      <c r="J8" s="1644"/>
      <c r="K8" s="1665"/>
      <c r="L8" s="1644"/>
      <c r="M8" s="1665"/>
    </row>
    <row r="9" spans="1:13" ht="23.25" customHeight="1">
      <c r="A9" s="1626"/>
      <c r="B9" s="1703"/>
      <c r="C9" s="737"/>
      <c r="D9" s="1645"/>
      <c r="E9" s="1645"/>
      <c r="F9" s="1666"/>
      <c r="G9" s="1645"/>
      <c r="H9" s="1645"/>
      <c r="I9" s="1644"/>
      <c r="J9" s="1644"/>
      <c r="K9" s="1666"/>
      <c r="L9" s="1645"/>
      <c r="M9" s="1665"/>
    </row>
    <row r="10" spans="1:13" ht="25.5" customHeight="1">
      <c r="A10" s="1631"/>
      <c r="B10" s="1704"/>
      <c r="C10" s="1705" t="s">
        <v>982</v>
      </c>
      <c r="D10" s="1706"/>
      <c r="E10" s="1706"/>
      <c r="F10" s="1706"/>
      <c r="G10" s="1706"/>
      <c r="H10" s="1707"/>
      <c r="I10" s="1701" t="s">
        <v>983</v>
      </c>
      <c r="J10" s="1701"/>
      <c r="K10" s="1701"/>
      <c r="L10" s="1701"/>
      <c r="M10" s="1701"/>
    </row>
    <row r="11" spans="1:13" s="123" customFormat="1" ht="30" customHeight="1">
      <c r="A11" s="775">
        <v>2016</v>
      </c>
      <c r="B11" s="822" t="s">
        <v>38</v>
      </c>
      <c r="C11" s="458">
        <v>3382.3</v>
      </c>
      <c r="D11" s="185">
        <v>18001</v>
      </c>
      <c r="E11" s="185">
        <v>36331</v>
      </c>
      <c r="F11" s="185">
        <v>30716</v>
      </c>
      <c r="G11" s="185">
        <v>122</v>
      </c>
      <c r="H11" s="129">
        <v>5615</v>
      </c>
      <c r="I11" s="316">
        <v>5.3</v>
      </c>
      <c r="J11" s="316">
        <v>10.8</v>
      </c>
      <c r="K11" s="316">
        <v>9.1</v>
      </c>
      <c r="L11" s="316">
        <v>3.4</v>
      </c>
      <c r="M11" s="386">
        <v>1.7</v>
      </c>
    </row>
    <row r="12" spans="1:13" s="123" customFormat="1" ht="30" customHeight="1">
      <c r="A12" s="775">
        <v>2017</v>
      </c>
      <c r="B12" s="822" t="s">
        <v>38</v>
      </c>
      <c r="C12" s="316">
        <v>3391.38</v>
      </c>
      <c r="D12" s="185">
        <v>18305</v>
      </c>
      <c r="E12" s="185">
        <v>38161</v>
      </c>
      <c r="F12" s="185">
        <v>31852</v>
      </c>
      <c r="G12" s="185">
        <v>142</v>
      </c>
      <c r="H12" s="129">
        <v>6309</v>
      </c>
      <c r="I12" s="316">
        <v>5.4058000000000002</v>
      </c>
      <c r="J12" s="316">
        <v>11.2697</v>
      </c>
      <c r="K12" s="316">
        <v>9.4064999999999994</v>
      </c>
      <c r="L12" s="316">
        <v>3.7210999999999999</v>
      </c>
      <c r="M12" s="386">
        <v>1.8632</v>
      </c>
    </row>
    <row r="13" spans="1:13" s="128" customFormat="1" ht="30" customHeight="1">
      <c r="A13" s="823"/>
      <c r="B13" s="824" t="s">
        <v>603</v>
      </c>
      <c r="C13" s="389">
        <v>100.2696421919072</v>
      </c>
      <c r="D13" s="389">
        <v>101.68879506694073</v>
      </c>
      <c r="E13" s="389">
        <v>105.03702072610169</v>
      </c>
      <c r="F13" s="389">
        <v>103.69839822893606</v>
      </c>
      <c r="G13" s="389">
        <v>116.39344262295081</v>
      </c>
      <c r="H13" s="389">
        <v>112.35975066785396</v>
      </c>
      <c r="I13" s="389">
        <v>101.99622641509434</v>
      </c>
      <c r="J13" s="389">
        <v>104.34907407407408</v>
      </c>
      <c r="K13" s="389">
        <v>103.36813186813187</v>
      </c>
      <c r="L13" s="389">
        <v>109.44411764705882</v>
      </c>
      <c r="M13" s="390">
        <v>109.60000000000001</v>
      </c>
    </row>
    <row r="14" spans="1:13" s="128" customFormat="1" ht="30" customHeight="1">
      <c r="A14" s="825"/>
      <c r="B14" s="826"/>
      <c r="C14" s="189"/>
      <c r="D14" s="189"/>
      <c r="E14" s="189"/>
      <c r="F14" s="189"/>
      <c r="G14" s="189"/>
      <c r="H14" s="189"/>
      <c r="I14" s="189"/>
      <c r="J14" s="189"/>
      <c r="K14" s="189"/>
      <c r="L14" s="189"/>
      <c r="M14" s="827"/>
    </row>
    <row r="15" spans="1:13" s="128" customFormat="1" ht="30" customHeight="1">
      <c r="A15" s="829">
        <v>2016</v>
      </c>
      <c r="B15" s="830" t="s">
        <v>667</v>
      </c>
      <c r="C15" s="187">
        <v>3376.3</v>
      </c>
      <c r="D15" s="762">
        <v>6818</v>
      </c>
      <c r="E15" s="762">
        <v>17407</v>
      </c>
      <c r="F15" s="762">
        <v>15574</v>
      </c>
      <c r="G15" s="762">
        <v>54</v>
      </c>
      <c r="H15" s="762">
        <v>1833</v>
      </c>
      <c r="I15" s="187">
        <v>4</v>
      </c>
      <c r="J15" s="187">
        <v>10.3</v>
      </c>
      <c r="K15" s="187">
        <v>9.1999999999999993</v>
      </c>
      <c r="L15" s="187">
        <v>3.1</v>
      </c>
      <c r="M15" s="368">
        <v>1.1000000000000001</v>
      </c>
    </row>
    <row r="16" spans="1:13" s="128" customFormat="1" ht="30" customHeight="1">
      <c r="A16" s="829">
        <v>2017</v>
      </c>
      <c r="B16" s="830" t="s">
        <v>667</v>
      </c>
      <c r="C16" s="187">
        <v>3386.1619999999998</v>
      </c>
      <c r="D16" s="762">
        <v>6871</v>
      </c>
      <c r="E16" s="762">
        <v>18956</v>
      </c>
      <c r="F16" s="762">
        <v>16793</v>
      </c>
      <c r="G16" s="762">
        <v>71</v>
      </c>
      <c r="H16" s="762">
        <v>2163</v>
      </c>
      <c r="I16" s="187">
        <v>4.0599999999999996</v>
      </c>
      <c r="J16" s="187">
        <v>11.21</v>
      </c>
      <c r="K16" s="187">
        <v>9.93</v>
      </c>
      <c r="L16" s="187">
        <v>3.75</v>
      </c>
      <c r="M16" s="368">
        <v>1.28</v>
      </c>
    </row>
    <row r="17" spans="1:14" s="128" customFormat="1" ht="30" customHeight="1">
      <c r="A17" s="829"/>
      <c r="B17" s="826" t="s">
        <v>603</v>
      </c>
      <c r="C17" s="189">
        <v>100.29209489678048</v>
      </c>
      <c r="D17" s="189">
        <v>100.77735406277502</v>
      </c>
      <c r="E17" s="189">
        <v>108.89871890618717</v>
      </c>
      <c r="F17" s="189">
        <v>107.82714781045333</v>
      </c>
      <c r="G17" s="189">
        <v>131.4814814814815</v>
      </c>
      <c r="H17" s="189">
        <v>118.00327332242226</v>
      </c>
      <c r="I17" s="189">
        <v>101.49999999999999</v>
      </c>
      <c r="J17" s="189">
        <v>108.83495145631068</v>
      </c>
      <c r="K17" s="189">
        <v>107.93478260869567</v>
      </c>
      <c r="L17" s="189">
        <v>120.96774193548387</v>
      </c>
      <c r="M17" s="206">
        <v>116.36363636363636</v>
      </c>
      <c r="N17" s="1197"/>
    </row>
    <row r="18" spans="1:14" s="125" customFormat="1" ht="24.95" customHeight="1">
      <c r="A18" s="1604" t="s">
        <v>974</v>
      </c>
      <c r="B18" s="1604"/>
      <c r="C18" s="1604"/>
      <c r="D18" s="1604"/>
      <c r="E18" s="1604"/>
      <c r="F18" s="1604"/>
      <c r="G18" s="1604"/>
      <c r="H18" s="1604"/>
      <c r="I18" s="1604"/>
      <c r="J18" s="1604"/>
      <c r="K18" s="1604"/>
      <c r="L18" s="1604"/>
      <c r="M18" s="1604"/>
      <c r="N18" s="729"/>
    </row>
    <row r="19" spans="1:14" s="1578" customFormat="1" ht="15" customHeight="1">
      <c r="A19" s="1700" t="s">
        <v>1119</v>
      </c>
      <c r="B19" s="1700"/>
      <c r="C19" s="1700"/>
      <c r="D19" s="1700"/>
      <c r="E19" s="1700"/>
      <c r="F19" s="1700"/>
      <c r="G19" s="1700"/>
      <c r="H19" s="1700"/>
      <c r="I19" s="1700"/>
      <c r="J19" s="1700"/>
      <c r="K19" s="1700"/>
      <c r="L19" s="1700"/>
      <c r="M19" s="1700"/>
    </row>
    <row r="23" spans="1:14">
      <c r="D23" s="652"/>
      <c r="E23" s="652"/>
      <c r="F23" s="652"/>
      <c r="G23" s="652"/>
      <c r="H23" s="652"/>
      <c r="I23" s="652"/>
      <c r="J23" s="652"/>
      <c r="K23" s="652"/>
      <c r="L23" s="652"/>
      <c r="M23" s="652"/>
    </row>
  </sheetData>
  <mergeCells count="21">
    <mergeCell ref="M5:M9"/>
    <mergeCell ref="A4:F4"/>
    <mergeCell ref="A19:M19"/>
    <mergeCell ref="I10:M10"/>
    <mergeCell ref="A18:M18"/>
    <mergeCell ref="A5:B10"/>
    <mergeCell ref="H5:H9"/>
    <mergeCell ref="C10:H10"/>
    <mergeCell ref="A2:B2"/>
    <mergeCell ref="E5:E9"/>
    <mergeCell ref="A1:B1"/>
    <mergeCell ref="I5:I9"/>
    <mergeCell ref="G7:G9"/>
    <mergeCell ref="D5:D9"/>
    <mergeCell ref="A3:F3"/>
    <mergeCell ref="K1:L1"/>
    <mergeCell ref="K2:L2"/>
    <mergeCell ref="J5:J9"/>
    <mergeCell ref="K5:K9"/>
    <mergeCell ref="F5:F9"/>
    <mergeCell ref="L7: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8"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topLeftCell="A10" zoomScaleNormal="100" workbookViewId="0">
      <selection activeCell="A24" sqref="A24:I24"/>
    </sheetView>
  </sheetViews>
  <sheetFormatPr defaultRowHeight="14.25"/>
  <cols>
    <col min="1" max="1" width="5.625" customWidth="1"/>
    <col min="2" max="2" width="13.625" customWidth="1"/>
    <col min="3" max="9" width="8.125" customWidth="1"/>
    <col min="10" max="10" width="8.25" customWidth="1"/>
    <col min="11" max="15" width="8.125" customWidth="1"/>
  </cols>
  <sheetData>
    <row r="1" spans="1:15">
      <c r="A1" s="879" t="s">
        <v>638</v>
      </c>
      <c r="B1" s="879"/>
      <c r="C1" s="879"/>
      <c r="D1" s="879"/>
      <c r="E1" s="879"/>
      <c r="F1" s="879"/>
      <c r="G1" s="879"/>
      <c r="H1" s="879"/>
      <c r="I1" s="879"/>
      <c r="J1" s="879"/>
      <c r="K1" s="524"/>
      <c r="M1" s="1694" t="s">
        <v>32</v>
      </c>
      <c r="N1" s="1694"/>
    </row>
    <row r="2" spans="1:15">
      <c r="A2" s="2174" t="s">
        <v>107</v>
      </c>
      <c r="B2" s="2174"/>
      <c r="C2" s="2174"/>
      <c r="D2" s="2174"/>
      <c r="E2" s="2174"/>
      <c r="F2" s="525"/>
      <c r="G2" s="525"/>
      <c r="H2" s="525"/>
      <c r="I2" s="480"/>
      <c r="J2" s="480"/>
      <c r="K2" s="524"/>
      <c r="M2" s="1619" t="s">
        <v>298</v>
      </c>
      <c r="N2" s="1619"/>
    </row>
    <row r="3" spans="1:15" s="1339" customFormat="1">
      <c r="A3" s="1587" t="s">
        <v>1683</v>
      </c>
      <c r="B3" s="1587"/>
      <c r="C3" s="1587"/>
      <c r="D3" s="1587"/>
      <c r="E3" s="1587"/>
      <c r="F3" s="1587"/>
      <c r="G3" s="1587"/>
      <c r="H3" s="1587"/>
      <c r="I3" s="1351"/>
      <c r="J3" s="1351"/>
    </row>
    <row r="4" spans="1:15" s="1339" customFormat="1">
      <c r="A4" s="1699" t="s">
        <v>108</v>
      </c>
      <c r="B4" s="1699"/>
      <c r="C4" s="1699"/>
      <c r="D4" s="1699"/>
      <c r="E4" s="1699"/>
      <c r="F4" s="1342"/>
      <c r="G4" s="1342"/>
      <c r="H4" s="1584"/>
      <c r="I4" s="1351"/>
      <c r="J4" s="1351"/>
    </row>
    <row r="5" spans="1:15" ht="14.25" customHeight="1">
      <c r="A5" s="1625" t="s">
        <v>1685</v>
      </c>
      <c r="B5" s="1628"/>
      <c r="C5" s="1621" t="s">
        <v>1684</v>
      </c>
      <c r="D5" s="2169"/>
      <c r="E5" s="2169"/>
      <c r="F5" s="2169"/>
      <c r="G5" s="2169"/>
      <c r="H5" s="2169"/>
      <c r="I5" s="2169"/>
      <c r="J5" s="2169"/>
      <c r="K5" s="2169"/>
      <c r="L5" s="2169"/>
      <c r="M5" s="2169"/>
      <c r="N5" s="2170"/>
      <c r="O5" s="1621" t="s">
        <v>1699</v>
      </c>
    </row>
    <row r="6" spans="1:15" ht="24.95" customHeight="1">
      <c r="A6" s="1626"/>
      <c r="B6" s="1629"/>
      <c r="C6" s="2171"/>
      <c r="D6" s="2172"/>
      <c r="E6" s="2172"/>
      <c r="F6" s="2172"/>
      <c r="G6" s="2172"/>
      <c r="H6" s="2172"/>
      <c r="I6" s="2172"/>
      <c r="J6" s="2172"/>
      <c r="K6" s="2172"/>
      <c r="L6" s="2172"/>
      <c r="M6" s="2172"/>
      <c r="N6" s="2173"/>
      <c r="O6" s="1622"/>
    </row>
    <row r="7" spans="1:15" ht="14.25" customHeight="1">
      <c r="A7" s="1626"/>
      <c r="B7" s="1629"/>
      <c r="C7" s="1621"/>
      <c r="D7" s="1628"/>
      <c r="E7" s="1621" t="s">
        <v>1690</v>
      </c>
      <c r="F7" s="1625"/>
      <c r="G7" s="1625"/>
      <c r="H7" s="1625"/>
      <c r="I7" s="1625"/>
      <c r="J7" s="1625"/>
      <c r="K7" s="1625"/>
      <c r="L7" s="1625"/>
      <c r="M7" s="1625"/>
      <c r="N7" s="1628"/>
      <c r="O7" s="1622"/>
    </row>
    <row r="8" spans="1:15" ht="24.95" customHeight="1">
      <c r="A8" s="1626"/>
      <c r="B8" s="1629"/>
      <c r="C8" s="1622"/>
      <c r="D8" s="1629"/>
      <c r="E8" s="1623"/>
      <c r="F8" s="1627"/>
      <c r="G8" s="1627"/>
      <c r="H8" s="1627"/>
      <c r="I8" s="1627"/>
      <c r="J8" s="1627"/>
      <c r="K8" s="1627"/>
      <c r="L8" s="1627"/>
      <c r="M8" s="1627"/>
      <c r="N8" s="1662"/>
      <c r="O8" s="1622"/>
    </row>
    <row r="9" spans="1:15" ht="24.95" customHeight="1">
      <c r="A9" s="1626"/>
      <c r="B9" s="1629"/>
      <c r="C9" s="1634" t="s">
        <v>1686</v>
      </c>
      <c r="D9" s="1633" t="s">
        <v>1687</v>
      </c>
      <c r="E9" s="1634" t="s">
        <v>1688</v>
      </c>
      <c r="F9" s="1633" t="s">
        <v>1689</v>
      </c>
      <c r="G9" s="1633" t="s">
        <v>1691</v>
      </c>
      <c r="H9" s="1621" t="s">
        <v>1692</v>
      </c>
      <c r="I9" s="1621" t="s">
        <v>1693</v>
      </c>
      <c r="J9" s="976"/>
      <c r="K9" s="977"/>
      <c r="L9" s="1889" t="s">
        <v>1696</v>
      </c>
      <c r="M9" s="976"/>
      <c r="N9" s="978"/>
      <c r="O9" s="1622"/>
    </row>
    <row r="10" spans="1:15">
      <c r="A10" s="1626"/>
      <c r="B10" s="1629"/>
      <c r="C10" s="1634"/>
      <c r="D10" s="1634"/>
      <c r="E10" s="1634"/>
      <c r="F10" s="1634"/>
      <c r="G10" s="1634"/>
      <c r="H10" s="1622"/>
      <c r="I10" s="1622"/>
      <c r="J10" s="1643" t="s">
        <v>1694</v>
      </c>
      <c r="K10" s="1643" t="s">
        <v>1695</v>
      </c>
      <c r="L10" s="1665"/>
      <c r="M10" s="1643" t="s">
        <v>1697</v>
      </c>
      <c r="N10" s="2030" t="s">
        <v>1698</v>
      </c>
      <c r="O10" s="1622"/>
    </row>
    <row r="11" spans="1:15" ht="120" customHeight="1">
      <c r="A11" s="1626"/>
      <c r="B11" s="1629"/>
      <c r="C11" s="1634"/>
      <c r="D11" s="1634"/>
      <c r="E11" s="1634"/>
      <c r="F11" s="1634"/>
      <c r="G11" s="1634"/>
      <c r="H11" s="1622"/>
      <c r="I11" s="1622"/>
      <c r="J11" s="1644"/>
      <c r="K11" s="1644"/>
      <c r="L11" s="1665"/>
      <c r="M11" s="1644"/>
      <c r="N11" s="1910"/>
      <c r="O11" s="1622"/>
    </row>
    <row r="12" spans="1:15" ht="24.95" customHeight="1">
      <c r="A12" s="1626"/>
      <c r="B12" s="1629"/>
      <c r="C12" s="1634"/>
      <c r="D12" s="1634"/>
      <c r="E12" s="1634"/>
      <c r="F12" s="1634"/>
      <c r="G12" s="1634"/>
      <c r="H12" s="1622"/>
      <c r="I12" s="1622"/>
      <c r="J12" s="1644"/>
      <c r="K12" s="1644"/>
      <c r="L12" s="1665"/>
      <c r="M12" s="1644"/>
      <c r="N12" s="1910"/>
      <c r="O12" s="1622"/>
    </row>
    <row r="13" spans="1:15">
      <c r="A13" s="1627"/>
      <c r="B13" s="1662"/>
      <c r="C13" s="1635"/>
      <c r="D13" s="1635"/>
      <c r="E13" s="1635"/>
      <c r="F13" s="1635"/>
      <c r="G13" s="1635"/>
      <c r="H13" s="1623"/>
      <c r="I13" s="1623"/>
      <c r="J13" s="1880"/>
      <c r="K13" s="1880"/>
      <c r="L13" s="1884"/>
      <c r="M13" s="1880"/>
      <c r="N13" s="2168"/>
      <c r="O13" s="1623"/>
    </row>
    <row r="14" spans="1:15" s="544" customFormat="1" ht="20.100000000000001" customHeight="1">
      <c r="A14" s="775">
        <v>2017</v>
      </c>
      <c r="B14" s="817" t="s">
        <v>72</v>
      </c>
      <c r="C14" s="185">
        <v>41081</v>
      </c>
      <c r="D14" s="185">
        <v>6045</v>
      </c>
      <c r="E14" s="185">
        <v>5607</v>
      </c>
      <c r="F14" s="185">
        <v>5690</v>
      </c>
      <c r="G14" s="185">
        <v>10072</v>
      </c>
      <c r="H14" s="185">
        <v>2476</v>
      </c>
      <c r="I14" s="185">
        <v>824</v>
      </c>
      <c r="J14" s="185">
        <v>6</v>
      </c>
      <c r="K14" s="185">
        <v>114</v>
      </c>
      <c r="L14" s="185">
        <v>32835</v>
      </c>
      <c r="M14" s="185">
        <v>14</v>
      </c>
      <c r="N14" s="185">
        <v>5652</v>
      </c>
      <c r="O14" s="186">
        <v>267230</v>
      </c>
    </row>
    <row r="15" spans="1:15" s="572" customFormat="1" ht="20.100000000000001" customHeight="1">
      <c r="A15" s="775"/>
      <c r="B15" s="817" t="s">
        <v>75</v>
      </c>
      <c r="C15" s="185">
        <v>41850</v>
      </c>
      <c r="D15" s="185">
        <v>6149</v>
      </c>
      <c r="E15" s="185">
        <v>5669</v>
      </c>
      <c r="F15" s="185">
        <v>5816</v>
      </c>
      <c r="G15" s="185">
        <v>10154</v>
      </c>
      <c r="H15" s="185">
        <v>2562</v>
      </c>
      <c r="I15" s="185">
        <v>824</v>
      </c>
      <c r="J15" s="185">
        <v>6</v>
      </c>
      <c r="K15" s="185">
        <v>110</v>
      </c>
      <c r="L15" s="185">
        <v>33435</v>
      </c>
      <c r="M15" s="185">
        <v>13</v>
      </c>
      <c r="N15" s="185">
        <v>5760</v>
      </c>
      <c r="O15" s="186">
        <v>269582</v>
      </c>
    </row>
    <row r="16" spans="1:15" s="605" customFormat="1" ht="20.100000000000001" customHeight="1">
      <c r="A16" s="775"/>
      <c r="B16" s="817" t="s">
        <v>78</v>
      </c>
      <c r="C16" s="185">
        <v>42567</v>
      </c>
      <c r="D16" s="185">
        <v>6252</v>
      </c>
      <c r="E16" s="185">
        <v>5722</v>
      </c>
      <c r="F16" s="185">
        <v>5917</v>
      </c>
      <c r="G16" s="185">
        <v>10250</v>
      </c>
      <c r="H16" s="185">
        <v>2639</v>
      </c>
      <c r="I16" s="185">
        <v>833</v>
      </c>
      <c r="J16" s="185">
        <v>6</v>
      </c>
      <c r="K16" s="185">
        <v>112</v>
      </c>
      <c r="L16" s="185">
        <v>34003</v>
      </c>
      <c r="M16" s="185">
        <v>14</v>
      </c>
      <c r="N16" s="185">
        <v>5860</v>
      </c>
      <c r="O16" s="186">
        <v>271434</v>
      </c>
    </row>
    <row r="17" spans="1:15" s="650" customFormat="1" ht="20.100000000000001" customHeight="1">
      <c r="A17" s="775"/>
      <c r="B17" s="817" t="s">
        <v>81</v>
      </c>
      <c r="C17" s="185">
        <v>43478</v>
      </c>
      <c r="D17" s="185">
        <v>6338</v>
      </c>
      <c r="E17" s="185">
        <v>5808</v>
      </c>
      <c r="F17" s="185">
        <v>6042</v>
      </c>
      <c r="G17" s="185">
        <v>10387</v>
      </c>
      <c r="H17" s="185">
        <v>2745</v>
      </c>
      <c r="I17" s="185">
        <v>839</v>
      </c>
      <c r="J17" s="185">
        <v>6</v>
      </c>
      <c r="K17" s="185">
        <v>113</v>
      </c>
      <c r="L17" s="185">
        <v>34725</v>
      </c>
      <c r="M17" s="185">
        <v>14</v>
      </c>
      <c r="N17" s="185">
        <v>5941</v>
      </c>
      <c r="O17" s="186">
        <v>272550</v>
      </c>
    </row>
    <row r="18" spans="1:15" s="1188" customFormat="1" ht="20.100000000000001" customHeight="1">
      <c r="A18" s="775"/>
      <c r="B18" s="817"/>
      <c r="C18" s="185"/>
      <c r="D18" s="185"/>
      <c r="E18" s="185"/>
      <c r="F18" s="185"/>
      <c r="G18" s="185"/>
      <c r="H18" s="185"/>
      <c r="I18" s="185"/>
      <c r="J18" s="185"/>
      <c r="K18" s="185"/>
      <c r="L18" s="185"/>
      <c r="M18" s="185"/>
      <c r="N18" s="185"/>
      <c r="O18" s="186"/>
    </row>
    <row r="19" spans="1:15" s="1158" customFormat="1" ht="20.100000000000001" customHeight="1">
      <c r="A19" s="775">
        <v>2018</v>
      </c>
      <c r="B19" s="817" t="s">
        <v>72</v>
      </c>
      <c r="C19" s="185">
        <v>44209</v>
      </c>
      <c r="D19" s="185">
        <v>6418</v>
      </c>
      <c r="E19" s="185">
        <v>5864</v>
      </c>
      <c r="F19" s="185">
        <v>6126</v>
      </c>
      <c r="G19" s="185">
        <v>10510</v>
      </c>
      <c r="H19" s="185">
        <v>2801</v>
      </c>
      <c r="I19" s="185">
        <v>845</v>
      </c>
      <c r="J19" s="185">
        <v>6</v>
      </c>
      <c r="K19" s="1328">
        <v>112</v>
      </c>
      <c r="L19" s="185">
        <v>35287</v>
      </c>
      <c r="M19" s="185">
        <v>14</v>
      </c>
      <c r="N19" s="185">
        <v>6014</v>
      </c>
      <c r="O19" s="363">
        <v>273501</v>
      </c>
    </row>
    <row r="20" spans="1:15" s="1332" customFormat="1" ht="20.100000000000001" customHeight="1">
      <c r="A20" s="775"/>
      <c r="B20" s="817" t="s">
        <v>75</v>
      </c>
      <c r="C20" s="185">
        <v>44813</v>
      </c>
      <c r="D20" s="185">
        <v>6472</v>
      </c>
      <c r="E20" s="185">
        <v>5914</v>
      </c>
      <c r="F20" s="185">
        <v>6227</v>
      </c>
      <c r="G20" s="185">
        <v>10542</v>
      </c>
      <c r="H20" s="185">
        <v>2875</v>
      </c>
      <c r="I20" s="185">
        <v>848</v>
      </c>
      <c r="J20" s="185">
        <v>6</v>
      </c>
      <c r="K20" s="1328">
        <v>111</v>
      </c>
      <c r="L20" s="185">
        <v>35766</v>
      </c>
      <c r="M20" s="185">
        <v>13</v>
      </c>
      <c r="N20" s="185">
        <v>6067</v>
      </c>
      <c r="O20" s="363">
        <v>277934</v>
      </c>
    </row>
    <row r="21" spans="1:15" s="125" customFormat="1" ht="24.95" customHeight="1">
      <c r="A21" s="823"/>
      <c r="B21" s="934" t="s">
        <v>603</v>
      </c>
      <c r="C21" s="184">
        <v>107.08004778972521</v>
      </c>
      <c r="D21" s="184">
        <v>105.25288664823549</v>
      </c>
      <c r="E21" s="184">
        <v>104.32174986770154</v>
      </c>
      <c r="F21" s="184">
        <v>107.06671251719395</v>
      </c>
      <c r="G21" s="184">
        <v>103.82115422493598</v>
      </c>
      <c r="H21" s="184">
        <v>112.21701795472288</v>
      </c>
      <c r="I21" s="184">
        <v>102.91262135922329</v>
      </c>
      <c r="J21" s="184">
        <v>100</v>
      </c>
      <c r="K21" s="184">
        <v>100.90909090909091</v>
      </c>
      <c r="L21" s="184">
        <v>106.97173620457605</v>
      </c>
      <c r="M21" s="184">
        <v>100</v>
      </c>
      <c r="N21" s="184">
        <v>105.32986111111111</v>
      </c>
      <c r="O21" s="362">
        <v>103.09812969708661</v>
      </c>
    </row>
    <row r="22" spans="1:15" s="1131" customFormat="1" ht="20.100000000000001" customHeight="1">
      <c r="A22" s="1127"/>
      <c r="B22" s="936" t="s">
        <v>608</v>
      </c>
      <c r="C22" s="1326">
        <v>101.36623764391867</v>
      </c>
      <c r="D22" s="1326">
        <v>100.84138360860081</v>
      </c>
      <c r="E22" s="1326">
        <v>100.85266030013642</v>
      </c>
      <c r="F22" s="1326">
        <v>101.64871041462618</v>
      </c>
      <c r="G22" s="1326">
        <v>100.30447193149382</v>
      </c>
      <c r="H22" s="1326">
        <v>102.6419136022849</v>
      </c>
      <c r="I22" s="1326">
        <v>100.35502958579882</v>
      </c>
      <c r="J22" s="1326">
        <v>100</v>
      </c>
      <c r="K22" s="1326">
        <v>99.107142857142861</v>
      </c>
      <c r="L22" s="1326">
        <v>101.3574404171508</v>
      </c>
      <c r="M22" s="1326">
        <v>92.857142857142861</v>
      </c>
      <c r="N22" s="1326">
        <v>100.88127702028599</v>
      </c>
      <c r="O22" s="1327">
        <v>101.6208350243692</v>
      </c>
    </row>
    <row r="23" spans="1:15" s="125" customFormat="1" ht="20.100000000000001" customHeight="1">
      <c r="A23" s="2044" t="s">
        <v>847</v>
      </c>
      <c r="B23" s="2044"/>
      <c r="C23" s="2044"/>
      <c r="D23" s="2044"/>
      <c r="E23" s="2044"/>
      <c r="F23" s="2044"/>
      <c r="G23" s="2044"/>
      <c r="H23" s="2044"/>
      <c r="I23" s="2044"/>
      <c r="J23" s="2044"/>
      <c r="K23" s="1605"/>
      <c r="L23" s="1605"/>
      <c r="M23" s="1605"/>
      <c r="N23" s="1605"/>
      <c r="O23" s="1605"/>
    </row>
    <row r="24" spans="1:15" s="1517" customFormat="1" ht="15" customHeight="1">
      <c r="A24" s="1879" t="s">
        <v>846</v>
      </c>
      <c r="B24" s="1879"/>
      <c r="C24" s="1879"/>
      <c r="D24" s="1879"/>
      <c r="E24" s="1879"/>
      <c r="F24" s="1879"/>
      <c r="G24" s="1879"/>
      <c r="H24" s="1879"/>
      <c r="I24" s="1879"/>
      <c r="J24" s="1455"/>
    </row>
    <row r="26" spans="1:15">
      <c r="C26" s="15"/>
      <c r="D26" s="15"/>
      <c r="E26" s="15"/>
      <c r="F26" s="15"/>
      <c r="G26" s="15"/>
      <c r="H26" s="15"/>
      <c r="I26" s="15"/>
      <c r="J26" s="15"/>
      <c r="K26" s="15"/>
      <c r="L26" s="15"/>
      <c r="M26" s="15"/>
      <c r="N26" s="15"/>
      <c r="O26" s="15"/>
    </row>
    <row r="27" spans="1:15">
      <c r="C27" s="15"/>
      <c r="D27" s="15"/>
      <c r="E27" s="15"/>
      <c r="F27" s="15"/>
      <c r="G27" s="15"/>
      <c r="H27" s="15"/>
      <c r="I27" s="15"/>
      <c r="J27" s="15"/>
      <c r="K27" s="15"/>
      <c r="L27" s="15"/>
      <c r="M27" s="15"/>
      <c r="N27" s="15"/>
      <c r="O27" s="15"/>
    </row>
    <row r="29" spans="1:15">
      <c r="C29" s="15"/>
      <c r="D29" s="15"/>
      <c r="E29" s="15"/>
      <c r="F29" s="15"/>
      <c r="G29" s="15"/>
      <c r="H29" s="15"/>
      <c r="I29" s="15"/>
      <c r="J29" s="15"/>
      <c r="K29" s="15"/>
      <c r="L29" s="15"/>
      <c r="M29" s="15"/>
      <c r="N29" s="15"/>
      <c r="O29" s="15"/>
    </row>
  </sheetData>
  <mergeCells count="23">
    <mergeCell ref="A24:I24"/>
    <mergeCell ref="E9:E13"/>
    <mergeCell ref="I9:I13"/>
    <mergeCell ref="J10:J13"/>
    <mergeCell ref="A5:B13"/>
    <mergeCell ref="A23:O23"/>
    <mergeCell ref="O5:O13"/>
    <mergeCell ref="C9:C13"/>
    <mergeCell ref="D9:D13"/>
    <mergeCell ref="C7:D8"/>
    <mergeCell ref="F9:F13"/>
    <mergeCell ref="G9:G13"/>
    <mergeCell ref="H9:H13"/>
    <mergeCell ref="K10:K13"/>
    <mergeCell ref="L9:L13"/>
    <mergeCell ref="M1:N1"/>
    <mergeCell ref="M2:N2"/>
    <mergeCell ref="N10:N13"/>
    <mergeCell ref="C5:N6"/>
    <mergeCell ref="E7:N8"/>
    <mergeCell ref="A2:E2"/>
    <mergeCell ref="A4:E4"/>
    <mergeCell ref="M10:M13"/>
  </mergeCells>
  <phoneticPr fontId="0" type="noConversion"/>
  <hyperlinks>
    <hyperlink ref="M1:N1" location="'Spis tablic     List of tables'!A71" display="Powrót do spisu tablic"/>
    <hyperlink ref="M2:N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opLeftCell="A25" zoomScaleNormal="100" workbookViewId="0">
      <selection activeCell="A52" sqref="A52:L52"/>
    </sheetView>
  </sheetViews>
  <sheetFormatPr defaultRowHeight="14.25"/>
  <cols>
    <col min="1" max="1" width="20.75" style="312" customWidth="1"/>
    <col min="2" max="2" width="12" style="312" customWidth="1"/>
    <col min="3" max="12" width="12.75" style="312" customWidth="1"/>
    <col min="13" max="16384" width="9" style="291"/>
  </cols>
  <sheetData>
    <row r="1" spans="1:12" s="488" customFormat="1" ht="26.25" customHeight="1">
      <c r="A1" s="2175" t="s">
        <v>1700</v>
      </c>
      <c r="B1" s="2175"/>
      <c r="C1" s="2175"/>
      <c r="D1" s="2175"/>
      <c r="E1" s="2175"/>
      <c r="F1" s="2175"/>
      <c r="G1" s="2175"/>
      <c r="H1" s="2175"/>
      <c r="I1" s="2175"/>
      <c r="J1" s="2175"/>
      <c r="K1" s="2175"/>
      <c r="L1" s="2175"/>
    </row>
    <row r="2" spans="1:12" s="488" customFormat="1">
      <c r="A2" s="1503" t="s">
        <v>1051</v>
      </c>
      <c r="B2" s="1503"/>
      <c r="C2" s="1503"/>
      <c r="D2" s="1503"/>
      <c r="E2" s="1503"/>
      <c r="F2" s="519"/>
      <c r="G2" s="312"/>
      <c r="H2" s="312"/>
      <c r="I2" s="312"/>
      <c r="J2" s="2176" t="s">
        <v>32</v>
      </c>
      <c r="K2" s="2176"/>
      <c r="L2" s="312"/>
    </row>
    <row r="3" spans="1:12" s="1360" customFormat="1">
      <c r="A3" s="1457" t="s">
        <v>1053</v>
      </c>
      <c r="B3" s="1457"/>
      <c r="C3" s="1458"/>
      <c r="D3" s="1458"/>
      <c r="E3" s="1458"/>
      <c r="F3" s="1376"/>
      <c r="G3" s="1376"/>
      <c r="H3" s="1376"/>
      <c r="I3" s="1376"/>
      <c r="J3" s="2177" t="s">
        <v>298</v>
      </c>
      <c r="K3" s="2177"/>
      <c r="L3" s="1376"/>
    </row>
    <row r="4" spans="1:12" ht="12" customHeight="1">
      <c r="A4" s="2136" t="s">
        <v>1701</v>
      </c>
      <c r="B4" s="1536"/>
      <c r="C4" s="1772" t="s">
        <v>1113</v>
      </c>
      <c r="D4" s="1772" t="s">
        <v>1703</v>
      </c>
      <c r="E4" s="1768" t="s">
        <v>1704</v>
      </c>
      <c r="F4" s="979"/>
      <c r="G4" s="2136" t="s">
        <v>1707</v>
      </c>
      <c r="H4" s="1772" t="s">
        <v>1708</v>
      </c>
      <c r="I4" s="1768" t="s">
        <v>1709</v>
      </c>
      <c r="J4" s="1768" t="s">
        <v>1710</v>
      </c>
      <c r="K4" s="979"/>
      <c r="L4" s="1768" t="s">
        <v>1713</v>
      </c>
    </row>
    <row r="5" spans="1:12" ht="12" customHeight="1">
      <c r="A5" s="1873"/>
      <c r="B5" s="1537" t="s">
        <v>1004</v>
      </c>
      <c r="C5" s="1773"/>
      <c r="D5" s="1773"/>
      <c r="E5" s="2083"/>
      <c r="F5" s="980"/>
      <c r="G5" s="1873"/>
      <c r="H5" s="1773"/>
      <c r="I5" s="2083"/>
      <c r="J5" s="2083"/>
      <c r="K5" s="981"/>
      <c r="L5" s="2083"/>
    </row>
    <row r="6" spans="1:12" ht="12" customHeight="1">
      <c r="A6" s="1873"/>
      <c r="B6" s="1548" t="s">
        <v>1702</v>
      </c>
      <c r="C6" s="1773"/>
      <c r="D6" s="1773"/>
      <c r="E6" s="2083"/>
      <c r="F6" s="1857" t="s">
        <v>1705</v>
      </c>
      <c r="G6" s="1873"/>
      <c r="H6" s="1773"/>
      <c r="I6" s="2083"/>
      <c r="J6" s="2083"/>
      <c r="K6" s="1841" t="s">
        <v>1711</v>
      </c>
      <c r="L6" s="2083"/>
    </row>
    <row r="7" spans="1:12" ht="11.1" customHeight="1">
      <c r="A7" s="1873"/>
      <c r="B7" s="1537"/>
      <c r="C7" s="1773"/>
      <c r="D7" s="2183"/>
      <c r="E7" s="2083"/>
      <c r="F7" s="1858"/>
      <c r="G7" s="1873"/>
      <c r="H7" s="1773"/>
      <c r="I7" s="2083"/>
      <c r="J7" s="2181"/>
      <c r="K7" s="1844"/>
      <c r="L7" s="2083"/>
    </row>
    <row r="8" spans="1:12" ht="12" customHeight="1">
      <c r="A8" s="1874"/>
      <c r="B8" s="1537"/>
      <c r="C8" s="2184" t="s">
        <v>1706</v>
      </c>
      <c r="D8" s="1909"/>
      <c r="E8" s="1909"/>
      <c r="F8" s="1909"/>
      <c r="G8" s="2185"/>
      <c r="H8" s="2179" t="s">
        <v>1712</v>
      </c>
      <c r="I8" s="2180"/>
      <c r="J8" s="2180"/>
      <c r="K8" s="2180"/>
      <c r="L8" s="2180"/>
    </row>
    <row r="9" spans="1:12" s="325" customFormat="1" ht="12.75" customHeight="1">
      <c r="A9" s="982" t="s">
        <v>435</v>
      </c>
      <c r="B9" s="299">
        <v>3391380</v>
      </c>
      <c r="C9" s="1547">
        <v>18305</v>
      </c>
      <c r="D9" s="299">
        <v>38161</v>
      </c>
      <c r="E9" s="299">
        <v>31852</v>
      </c>
      <c r="F9" s="315">
        <v>142</v>
      </c>
      <c r="G9" s="330">
        <v>6309</v>
      </c>
      <c r="H9" s="983">
        <v>5.4058000000000002</v>
      </c>
      <c r="I9" s="983">
        <v>11.2697</v>
      </c>
      <c r="J9" s="983">
        <v>9.4064999999999994</v>
      </c>
      <c r="K9" s="983">
        <v>3.7210999999999999</v>
      </c>
      <c r="L9" s="984">
        <v>1.8632</v>
      </c>
    </row>
    <row r="10" spans="1:12" s="325" customFormat="1" ht="11.25" customHeight="1">
      <c r="A10" s="1456" t="s">
        <v>117</v>
      </c>
      <c r="B10" s="1545"/>
      <c r="C10" s="1546"/>
      <c r="D10" s="310"/>
      <c r="E10" s="310"/>
      <c r="F10" s="310"/>
      <c r="G10" s="310"/>
      <c r="H10" s="494"/>
      <c r="I10" s="494"/>
      <c r="J10" s="494"/>
      <c r="K10" s="494"/>
      <c r="L10" s="838"/>
    </row>
    <row r="11" spans="1:12" s="325" customFormat="1" ht="10.9" customHeight="1">
      <c r="A11" s="986" t="s">
        <v>1714</v>
      </c>
      <c r="B11" s="1544"/>
      <c r="C11" s="310"/>
      <c r="D11" s="310"/>
      <c r="E11" s="310"/>
      <c r="F11" s="310"/>
      <c r="G11" s="310"/>
      <c r="H11" s="494"/>
      <c r="I11" s="494"/>
      <c r="J11" s="494"/>
      <c r="K11" s="494"/>
      <c r="L11" s="838"/>
    </row>
    <row r="12" spans="1:12" s="325" customFormat="1" ht="13.15" customHeight="1">
      <c r="A12" s="987" t="s">
        <v>245</v>
      </c>
      <c r="B12" s="309">
        <v>725448</v>
      </c>
      <c r="C12" s="309">
        <v>3591</v>
      </c>
      <c r="D12" s="309">
        <v>8179</v>
      </c>
      <c r="E12" s="309">
        <v>6723</v>
      </c>
      <c r="F12" s="309">
        <v>23</v>
      </c>
      <c r="G12" s="330">
        <v>1456</v>
      </c>
      <c r="H12" s="695">
        <v>4.9691000000000001</v>
      </c>
      <c r="I12" s="695">
        <v>11.3179</v>
      </c>
      <c r="J12" s="695">
        <v>9.3031000000000006</v>
      </c>
      <c r="K12" s="695">
        <v>2.8121</v>
      </c>
      <c r="L12" s="718">
        <v>2.0148000000000001</v>
      </c>
    </row>
    <row r="13" spans="1:12" s="325" customFormat="1" ht="10.9" customHeight="1">
      <c r="A13" s="987" t="s">
        <v>909</v>
      </c>
      <c r="B13" s="309"/>
      <c r="C13" s="495"/>
      <c r="D13" s="495"/>
      <c r="E13" s="495"/>
      <c r="F13" s="495"/>
      <c r="G13" s="846"/>
      <c r="H13" s="494"/>
      <c r="I13" s="494"/>
      <c r="J13" s="494"/>
      <c r="K13" s="494"/>
      <c r="L13" s="838"/>
    </row>
    <row r="14" spans="1:12" s="325" customFormat="1" ht="13.15" customHeight="1">
      <c r="A14" s="623" t="s">
        <v>275</v>
      </c>
      <c r="B14" s="310">
        <v>106096</v>
      </c>
      <c r="C14" s="310">
        <v>531</v>
      </c>
      <c r="D14" s="310">
        <v>1305</v>
      </c>
      <c r="E14" s="310">
        <v>907</v>
      </c>
      <c r="F14" s="310">
        <v>2</v>
      </c>
      <c r="G14" s="327">
        <v>398</v>
      </c>
      <c r="H14" s="494">
        <v>5.0136000000000003</v>
      </c>
      <c r="I14" s="494">
        <v>12.3215</v>
      </c>
      <c r="J14" s="494">
        <v>8.5637000000000008</v>
      </c>
      <c r="K14" s="494">
        <v>1.5326</v>
      </c>
      <c r="L14" s="838">
        <v>3.7578</v>
      </c>
    </row>
    <row r="15" spans="1:12" s="325" customFormat="1" ht="13.15" customHeight="1">
      <c r="A15" s="623" t="s">
        <v>276</v>
      </c>
      <c r="B15" s="310">
        <v>274843</v>
      </c>
      <c r="C15" s="495">
        <v>1228</v>
      </c>
      <c r="D15" s="310">
        <v>2895</v>
      </c>
      <c r="E15" s="310">
        <v>2586</v>
      </c>
      <c r="F15" s="310">
        <v>6</v>
      </c>
      <c r="G15" s="327">
        <v>309</v>
      </c>
      <c r="H15" s="494">
        <v>4.4870999999999999</v>
      </c>
      <c r="I15" s="494">
        <v>10.578200000000001</v>
      </c>
      <c r="J15" s="494">
        <v>9.4491999999999994</v>
      </c>
      <c r="K15" s="494">
        <v>2.0724999999999998</v>
      </c>
      <c r="L15" s="838">
        <v>1.1291</v>
      </c>
    </row>
    <row r="16" spans="1:12" s="325" customFormat="1" ht="13.15" customHeight="1">
      <c r="A16" s="623" t="s">
        <v>248</v>
      </c>
      <c r="B16" s="310">
        <v>49315</v>
      </c>
      <c r="C16" s="310">
        <v>246</v>
      </c>
      <c r="D16" s="310">
        <v>473</v>
      </c>
      <c r="E16" s="310">
        <v>649</v>
      </c>
      <c r="F16" s="329">
        <v>1</v>
      </c>
      <c r="G16" s="327">
        <v>-176</v>
      </c>
      <c r="H16" s="494">
        <v>4.9801000000000002</v>
      </c>
      <c r="I16" s="494">
        <v>9.5754999999999999</v>
      </c>
      <c r="J16" s="494">
        <v>13.138400000000001</v>
      </c>
      <c r="K16" s="496">
        <v>2.1141999999999999</v>
      </c>
      <c r="L16" s="1191">
        <v>-3.5630000000000002</v>
      </c>
    </row>
    <row r="17" spans="1:12" s="325" customFormat="1" ht="13.15" customHeight="1">
      <c r="A17" s="623" t="s">
        <v>249</v>
      </c>
      <c r="B17" s="310">
        <v>126339</v>
      </c>
      <c r="C17" s="310">
        <v>758</v>
      </c>
      <c r="D17" s="310">
        <v>1574</v>
      </c>
      <c r="E17" s="310">
        <v>1063</v>
      </c>
      <c r="F17" s="329">
        <v>10</v>
      </c>
      <c r="G17" s="327">
        <v>511</v>
      </c>
      <c r="H17" s="494">
        <v>6.0179999999999998</v>
      </c>
      <c r="I17" s="494">
        <v>12.496499999999999</v>
      </c>
      <c r="J17" s="494">
        <v>8.4395000000000007</v>
      </c>
      <c r="K17" s="496">
        <v>6.3532000000000002</v>
      </c>
      <c r="L17" s="838">
        <v>4.0570000000000004</v>
      </c>
    </row>
    <row r="18" spans="1:12" s="325" customFormat="1" ht="13.15" customHeight="1">
      <c r="A18" s="623" t="s">
        <v>277</v>
      </c>
      <c r="B18" s="310">
        <v>43658</v>
      </c>
      <c r="C18" s="310">
        <v>225</v>
      </c>
      <c r="D18" s="310">
        <v>445</v>
      </c>
      <c r="E18" s="310">
        <v>490</v>
      </c>
      <c r="F18" s="329" t="s">
        <v>666</v>
      </c>
      <c r="G18" s="327">
        <v>-45</v>
      </c>
      <c r="H18" s="494">
        <v>5.1611000000000002</v>
      </c>
      <c r="I18" s="494">
        <v>10.207599999999999</v>
      </c>
      <c r="J18" s="494">
        <v>11.239800000000001</v>
      </c>
      <c r="K18" s="496" t="s">
        <v>666</v>
      </c>
      <c r="L18" s="1191">
        <v>-1.0322</v>
      </c>
    </row>
    <row r="19" spans="1:12" s="325" customFormat="1" ht="13.15" customHeight="1">
      <c r="A19" s="623" t="s">
        <v>251</v>
      </c>
      <c r="B19" s="310">
        <v>125197</v>
      </c>
      <c r="C19" s="310">
        <v>603</v>
      </c>
      <c r="D19" s="310">
        <v>1487</v>
      </c>
      <c r="E19" s="310">
        <v>1028</v>
      </c>
      <c r="F19" s="310">
        <v>4</v>
      </c>
      <c r="G19" s="327">
        <v>459</v>
      </c>
      <c r="H19" s="494">
        <v>4.8578999999999999</v>
      </c>
      <c r="I19" s="494">
        <v>11.9796</v>
      </c>
      <c r="J19" s="494">
        <v>8.2818000000000005</v>
      </c>
      <c r="K19" s="494">
        <v>2.69</v>
      </c>
      <c r="L19" s="838">
        <v>3.6978</v>
      </c>
    </row>
    <row r="20" spans="1:12" s="1190" customFormat="1" ht="13.15" customHeight="1">
      <c r="A20" s="987" t="s">
        <v>252</v>
      </c>
      <c r="B20" s="309">
        <v>767348</v>
      </c>
      <c r="C20" s="309">
        <v>4424</v>
      </c>
      <c r="D20" s="309">
        <v>9170</v>
      </c>
      <c r="E20" s="309">
        <v>7663</v>
      </c>
      <c r="F20" s="309">
        <v>22</v>
      </c>
      <c r="G20" s="330">
        <v>1507</v>
      </c>
      <c r="H20" s="695">
        <v>5.7698999999999998</v>
      </c>
      <c r="I20" s="695">
        <v>11.9597</v>
      </c>
      <c r="J20" s="695">
        <v>9.9943000000000008</v>
      </c>
      <c r="K20" s="695">
        <v>2.3990999999999998</v>
      </c>
      <c r="L20" s="718">
        <v>1.9655</v>
      </c>
    </row>
    <row r="21" spans="1:12" s="325" customFormat="1" ht="10.9" customHeight="1">
      <c r="A21" s="623" t="s">
        <v>278</v>
      </c>
      <c r="B21" s="309"/>
      <c r="C21" s="495"/>
      <c r="D21" s="495"/>
      <c r="E21" s="495"/>
      <c r="F21" s="495"/>
      <c r="G21" s="846"/>
      <c r="H21" s="494"/>
      <c r="I21" s="494"/>
      <c r="J21" s="494"/>
      <c r="K21" s="494"/>
      <c r="L21" s="838"/>
    </row>
    <row r="22" spans="1:12" s="325" customFormat="1" ht="10.9" customHeight="1">
      <c r="A22" s="1456" t="s">
        <v>254</v>
      </c>
      <c r="B22" s="309"/>
      <c r="C22" s="495"/>
      <c r="D22" s="495"/>
      <c r="E22" s="495"/>
      <c r="F22" s="495"/>
      <c r="G22" s="846"/>
      <c r="H22" s="494"/>
      <c r="I22" s="494"/>
      <c r="J22" s="494"/>
      <c r="K22" s="494"/>
      <c r="L22" s="838"/>
    </row>
    <row r="23" spans="1:12" s="325" customFormat="1" ht="13.15" customHeight="1">
      <c r="A23" s="623" t="s">
        <v>279</v>
      </c>
      <c r="B23" s="310">
        <v>767348</v>
      </c>
      <c r="C23" s="310">
        <v>4424</v>
      </c>
      <c r="D23" s="310">
        <v>9170</v>
      </c>
      <c r="E23" s="310">
        <v>7663</v>
      </c>
      <c r="F23" s="310">
        <v>22</v>
      </c>
      <c r="G23" s="327">
        <v>1507</v>
      </c>
      <c r="H23" s="494">
        <v>5.7698999999999998</v>
      </c>
      <c r="I23" s="494">
        <v>11.9597</v>
      </c>
      <c r="J23" s="494">
        <v>9.9943000000000008</v>
      </c>
      <c r="K23" s="494">
        <v>2.3990999999999998</v>
      </c>
      <c r="L23" s="838">
        <v>1.9655</v>
      </c>
    </row>
    <row r="24" spans="1:12" s="325" customFormat="1" ht="13.15" customHeight="1">
      <c r="A24" s="987" t="s">
        <v>287</v>
      </c>
      <c r="B24" s="309">
        <v>539080</v>
      </c>
      <c r="C24" s="309">
        <v>3188</v>
      </c>
      <c r="D24" s="309">
        <v>6678</v>
      </c>
      <c r="E24" s="309">
        <v>4465</v>
      </c>
      <c r="F24" s="309">
        <v>31</v>
      </c>
      <c r="G24" s="330">
        <v>2213</v>
      </c>
      <c r="H24" s="695">
        <v>5.9284999999999997</v>
      </c>
      <c r="I24" s="695">
        <v>12.4186</v>
      </c>
      <c r="J24" s="695">
        <v>8.3032000000000004</v>
      </c>
      <c r="K24" s="695">
        <v>4.6421000000000001</v>
      </c>
      <c r="L24" s="718">
        <v>4.1154000000000002</v>
      </c>
    </row>
    <row r="25" spans="1:12" s="325" customFormat="1" ht="10.9" customHeight="1">
      <c r="A25" s="987" t="s">
        <v>1715</v>
      </c>
      <c r="B25" s="309"/>
      <c r="C25" s="495"/>
      <c r="D25" s="495"/>
      <c r="E25" s="495"/>
      <c r="F25" s="495"/>
      <c r="G25" s="846"/>
      <c r="H25" s="695"/>
      <c r="I25" s="695"/>
      <c r="J25" s="695"/>
      <c r="K25" s="695"/>
      <c r="L25" s="718"/>
    </row>
    <row r="26" spans="1:12" s="325" customFormat="1" ht="13.15" customHeight="1">
      <c r="A26" s="623" t="s">
        <v>314</v>
      </c>
      <c r="B26" s="310">
        <v>109076</v>
      </c>
      <c r="C26" s="310">
        <v>557</v>
      </c>
      <c r="D26" s="310">
        <v>1179</v>
      </c>
      <c r="E26" s="310">
        <v>1014</v>
      </c>
      <c r="F26" s="310">
        <v>5</v>
      </c>
      <c r="G26" s="327">
        <v>165</v>
      </c>
      <c r="H26" s="494">
        <v>5.1113999999999997</v>
      </c>
      <c r="I26" s="494">
        <v>10.8193</v>
      </c>
      <c r="J26" s="494">
        <v>9.3050999999999995</v>
      </c>
      <c r="K26" s="494">
        <v>4.2408999999999999</v>
      </c>
      <c r="L26" s="838">
        <v>1.5142</v>
      </c>
    </row>
    <row r="27" spans="1:12" s="325" customFormat="1" ht="13.15" customHeight="1">
      <c r="A27" s="623" t="s">
        <v>258</v>
      </c>
      <c r="B27" s="310">
        <v>130964</v>
      </c>
      <c r="C27" s="310">
        <v>813</v>
      </c>
      <c r="D27" s="310">
        <v>1764</v>
      </c>
      <c r="E27" s="310">
        <v>1071</v>
      </c>
      <c r="F27" s="310">
        <v>10</v>
      </c>
      <c r="G27" s="327">
        <v>693</v>
      </c>
      <c r="H27" s="494">
        <v>6.2302999999999997</v>
      </c>
      <c r="I27" s="494">
        <v>13.5181</v>
      </c>
      <c r="J27" s="494">
        <v>8.2073999999999998</v>
      </c>
      <c r="K27" s="494">
        <v>5.6688999999999998</v>
      </c>
      <c r="L27" s="838">
        <v>5.3106999999999998</v>
      </c>
    </row>
    <row r="28" spans="1:12" s="325" customFormat="1" ht="13.15" customHeight="1">
      <c r="A28" s="623" t="s">
        <v>280</v>
      </c>
      <c r="B28" s="310">
        <v>214999</v>
      </c>
      <c r="C28" s="310">
        <v>1355</v>
      </c>
      <c r="D28" s="310">
        <v>2777</v>
      </c>
      <c r="E28" s="310">
        <v>1620</v>
      </c>
      <c r="F28" s="310">
        <v>12</v>
      </c>
      <c r="G28" s="327">
        <v>1157</v>
      </c>
      <c r="H28" s="494">
        <v>6.3220000000000001</v>
      </c>
      <c r="I28" s="494">
        <v>12.9566</v>
      </c>
      <c r="J28" s="494">
        <v>7.5583999999999998</v>
      </c>
      <c r="K28" s="494">
        <v>4.3212000000000002</v>
      </c>
      <c r="L28" s="838">
        <v>5.3982000000000001</v>
      </c>
    </row>
    <row r="29" spans="1:12" s="325" customFormat="1" ht="10.9" customHeight="1">
      <c r="A29" s="623" t="s">
        <v>278</v>
      </c>
      <c r="B29" s="310"/>
      <c r="C29" s="495"/>
      <c r="D29" s="495"/>
      <c r="E29" s="495"/>
      <c r="F29" s="495"/>
      <c r="G29" s="846"/>
      <c r="H29" s="494"/>
      <c r="I29" s="494"/>
      <c r="J29" s="494"/>
      <c r="K29" s="494"/>
      <c r="L29" s="838"/>
    </row>
    <row r="30" spans="1:12" s="325" customFormat="1" ht="10.9" customHeight="1">
      <c r="A30" s="1456" t="s">
        <v>254</v>
      </c>
      <c r="B30" s="310"/>
      <c r="C30" s="495"/>
      <c r="D30" s="495"/>
      <c r="E30" s="495"/>
      <c r="F30" s="495"/>
      <c r="G30" s="846"/>
      <c r="H30" s="494"/>
      <c r="I30" s="494"/>
      <c r="J30" s="494"/>
      <c r="K30" s="494"/>
      <c r="L30" s="838"/>
    </row>
    <row r="31" spans="1:12" s="680" customFormat="1" ht="13.15" customHeight="1">
      <c r="A31" s="623" t="s">
        <v>281</v>
      </c>
      <c r="B31" s="310">
        <v>84041</v>
      </c>
      <c r="C31" s="310">
        <v>463</v>
      </c>
      <c r="D31" s="1192">
        <v>958</v>
      </c>
      <c r="E31" s="310">
        <v>760</v>
      </c>
      <c r="F31" s="1192">
        <v>4</v>
      </c>
      <c r="G31" s="327">
        <v>198</v>
      </c>
      <c r="H31" s="494">
        <v>5.5153999999999996</v>
      </c>
      <c r="I31" s="494">
        <v>11.412000000000001</v>
      </c>
      <c r="J31" s="494">
        <v>9.0533000000000001</v>
      </c>
      <c r="K31" s="494">
        <v>4.1753999999999998</v>
      </c>
      <c r="L31" s="838">
        <v>2.3586</v>
      </c>
    </row>
    <row r="32" spans="1:12" s="443" customFormat="1" ht="13.15" customHeight="1">
      <c r="A32" s="987" t="s">
        <v>436</v>
      </c>
      <c r="B32" s="309">
        <v>343617</v>
      </c>
      <c r="C32" s="309">
        <v>1865</v>
      </c>
      <c r="D32" s="1193">
        <v>3823</v>
      </c>
      <c r="E32" s="309">
        <v>2950</v>
      </c>
      <c r="F32" s="1193">
        <v>19</v>
      </c>
      <c r="G32" s="330">
        <v>873</v>
      </c>
      <c r="H32" s="695">
        <v>5.4333999999999998</v>
      </c>
      <c r="I32" s="695">
        <v>11.1378</v>
      </c>
      <c r="J32" s="695">
        <v>8.5944000000000003</v>
      </c>
      <c r="K32" s="695">
        <v>4.9699</v>
      </c>
      <c r="L32" s="718">
        <v>2.5434000000000001</v>
      </c>
    </row>
    <row r="33" spans="1:12" s="443" customFormat="1" ht="10.9" customHeight="1">
      <c r="A33" s="987" t="s">
        <v>1716</v>
      </c>
      <c r="B33" s="310"/>
      <c r="C33" s="495"/>
      <c r="D33" s="495"/>
      <c r="E33" s="495"/>
      <c r="F33" s="495"/>
      <c r="G33" s="846"/>
      <c r="H33" s="695"/>
      <c r="I33" s="695"/>
      <c r="J33" s="695"/>
      <c r="K33" s="695"/>
      <c r="L33" s="718"/>
    </row>
    <row r="34" spans="1:12" s="445" customFormat="1" ht="13.15" customHeight="1">
      <c r="A34" s="623" t="s">
        <v>437</v>
      </c>
      <c r="B34" s="310">
        <v>191266</v>
      </c>
      <c r="C34" s="310">
        <v>1036</v>
      </c>
      <c r="D34" s="1192">
        <v>2088</v>
      </c>
      <c r="E34" s="310">
        <v>1515</v>
      </c>
      <c r="F34" s="1192">
        <v>14</v>
      </c>
      <c r="G34" s="327">
        <v>573</v>
      </c>
      <c r="H34" s="494">
        <v>5.4240000000000004</v>
      </c>
      <c r="I34" s="494">
        <v>10.931800000000001</v>
      </c>
      <c r="J34" s="494">
        <v>7.9318999999999997</v>
      </c>
      <c r="K34" s="494">
        <v>6.7050000000000001</v>
      </c>
      <c r="L34" s="838">
        <v>3</v>
      </c>
    </row>
    <row r="35" spans="1:12" s="445" customFormat="1" ht="13.15" customHeight="1">
      <c r="A35" s="623" t="s">
        <v>438</v>
      </c>
      <c r="B35" s="310">
        <v>84317</v>
      </c>
      <c r="C35" s="310">
        <v>465</v>
      </c>
      <c r="D35" s="1192">
        <v>963</v>
      </c>
      <c r="E35" s="310">
        <v>806</v>
      </c>
      <c r="F35" s="1192">
        <v>2</v>
      </c>
      <c r="G35" s="327">
        <v>157</v>
      </c>
      <c r="H35" s="494">
        <v>5.5159000000000002</v>
      </c>
      <c r="I35" s="494">
        <v>11.423400000000001</v>
      </c>
      <c r="J35" s="494">
        <v>9.5609999999999999</v>
      </c>
      <c r="K35" s="494">
        <v>2.0768</v>
      </c>
      <c r="L35" s="838">
        <v>1.8624000000000001</v>
      </c>
    </row>
    <row r="36" spans="1:12" s="445" customFormat="1" ht="13.15" customHeight="1">
      <c r="A36" s="623" t="s">
        <v>439</v>
      </c>
      <c r="B36" s="310">
        <v>68034</v>
      </c>
      <c r="C36" s="310">
        <v>364</v>
      </c>
      <c r="D36" s="1192">
        <v>772</v>
      </c>
      <c r="E36" s="310">
        <v>629</v>
      </c>
      <c r="F36" s="1192">
        <v>3</v>
      </c>
      <c r="G36" s="327">
        <v>143</v>
      </c>
      <c r="H36" s="494">
        <v>5.3574000000000002</v>
      </c>
      <c r="I36" s="494">
        <v>11.362299999999999</v>
      </c>
      <c r="J36" s="494">
        <v>9.2576000000000001</v>
      </c>
      <c r="K36" s="494">
        <v>3.8860000000000001</v>
      </c>
      <c r="L36" s="838">
        <v>2.1046999999999998</v>
      </c>
    </row>
    <row r="37" spans="1:12" s="325" customFormat="1" ht="13.15" customHeight="1">
      <c r="A37" s="987" t="s">
        <v>288</v>
      </c>
      <c r="B37" s="309">
        <v>552494</v>
      </c>
      <c r="C37" s="309">
        <v>2764</v>
      </c>
      <c r="D37" s="309">
        <v>5565</v>
      </c>
      <c r="E37" s="309">
        <v>5838</v>
      </c>
      <c r="F37" s="309">
        <v>19</v>
      </c>
      <c r="G37" s="330">
        <v>-273</v>
      </c>
      <c r="H37" s="695">
        <v>5.0018000000000002</v>
      </c>
      <c r="I37" s="695">
        <v>10.070499999999999</v>
      </c>
      <c r="J37" s="695">
        <v>10.5646</v>
      </c>
      <c r="K37" s="695">
        <v>3.4142000000000001</v>
      </c>
      <c r="L37" s="1194">
        <v>-0.49399999999999999</v>
      </c>
    </row>
    <row r="38" spans="1:12" s="325" customFormat="1" ht="10.9" customHeight="1">
      <c r="A38" s="987" t="s">
        <v>1717</v>
      </c>
      <c r="B38" s="309"/>
      <c r="C38" s="495"/>
      <c r="D38" s="495"/>
      <c r="E38" s="495"/>
      <c r="F38" s="495"/>
      <c r="G38" s="846"/>
      <c r="H38" s="494"/>
      <c r="I38" s="494"/>
      <c r="J38" s="494"/>
      <c r="K38" s="494"/>
      <c r="L38" s="838"/>
    </row>
    <row r="39" spans="1:12" s="325" customFormat="1" ht="13.15" customHeight="1">
      <c r="A39" s="623" t="s">
        <v>282</v>
      </c>
      <c r="B39" s="310">
        <v>125725</v>
      </c>
      <c r="C39" s="310">
        <v>617</v>
      </c>
      <c r="D39" s="310">
        <v>1159</v>
      </c>
      <c r="E39" s="310">
        <v>1355</v>
      </c>
      <c r="F39" s="329">
        <v>4</v>
      </c>
      <c r="G39" s="327">
        <v>-196</v>
      </c>
      <c r="H39" s="494">
        <v>4.9032</v>
      </c>
      <c r="I39" s="494">
        <v>9.2103000000000002</v>
      </c>
      <c r="J39" s="494">
        <v>10.767899999999999</v>
      </c>
      <c r="K39" s="496">
        <v>3.4512999999999998</v>
      </c>
      <c r="L39" s="1191">
        <v>-1.5576000000000001</v>
      </c>
    </row>
    <row r="40" spans="1:12" s="325" customFormat="1" ht="13.15" customHeight="1">
      <c r="A40" s="623" t="s">
        <v>263</v>
      </c>
      <c r="B40" s="310">
        <v>112539</v>
      </c>
      <c r="C40" s="310">
        <v>538</v>
      </c>
      <c r="D40" s="310">
        <v>1030</v>
      </c>
      <c r="E40" s="310">
        <v>1288</v>
      </c>
      <c r="F40" s="329">
        <v>4</v>
      </c>
      <c r="G40" s="327">
        <v>-258</v>
      </c>
      <c r="H40" s="494">
        <v>4.7750000000000004</v>
      </c>
      <c r="I40" s="494">
        <v>9.1417000000000002</v>
      </c>
      <c r="J40" s="494">
        <v>11.4315</v>
      </c>
      <c r="K40" s="496">
        <v>3.8835000000000002</v>
      </c>
      <c r="L40" s="1191">
        <v>-2.2898999999999998</v>
      </c>
    </row>
    <row r="41" spans="1:12" s="325" customFormat="1" ht="13.15" customHeight="1">
      <c r="A41" s="623" t="s">
        <v>283</v>
      </c>
      <c r="B41" s="310">
        <v>154292</v>
      </c>
      <c r="C41" s="310">
        <v>705</v>
      </c>
      <c r="D41" s="310">
        <v>1528</v>
      </c>
      <c r="E41" s="310">
        <v>1626</v>
      </c>
      <c r="F41" s="310">
        <v>5</v>
      </c>
      <c r="G41" s="327">
        <v>-98</v>
      </c>
      <c r="H41" s="494">
        <v>4.5671999999999997</v>
      </c>
      <c r="I41" s="494">
        <v>9.8988999999999994</v>
      </c>
      <c r="J41" s="494">
        <v>10.5337</v>
      </c>
      <c r="K41" s="494">
        <v>3.2723</v>
      </c>
      <c r="L41" s="1191">
        <v>-0.63490000000000002</v>
      </c>
    </row>
    <row r="42" spans="1:12" s="325" customFormat="1" ht="13.15" customHeight="1">
      <c r="A42" s="623" t="s">
        <v>284</v>
      </c>
      <c r="B42" s="310">
        <v>159938</v>
      </c>
      <c r="C42" s="310">
        <v>904</v>
      </c>
      <c r="D42" s="310">
        <v>1848</v>
      </c>
      <c r="E42" s="310">
        <v>1569</v>
      </c>
      <c r="F42" s="310">
        <v>6</v>
      </c>
      <c r="G42" s="327">
        <v>279</v>
      </c>
      <c r="H42" s="494">
        <v>5.6593999999999998</v>
      </c>
      <c r="I42" s="494">
        <v>11.5693</v>
      </c>
      <c r="J42" s="494">
        <v>9.8225999999999996</v>
      </c>
      <c r="K42" s="494">
        <v>3.2467999999999999</v>
      </c>
      <c r="L42" s="838">
        <v>1.7466999999999999</v>
      </c>
    </row>
    <row r="43" spans="1:12" s="325" customFormat="1" ht="13.15" customHeight="1">
      <c r="A43" s="987" t="s">
        <v>266</v>
      </c>
      <c r="B43" s="309">
        <v>463393</v>
      </c>
      <c r="C43" s="309">
        <v>2473</v>
      </c>
      <c r="D43" s="309">
        <v>4746</v>
      </c>
      <c r="E43" s="309">
        <v>4213</v>
      </c>
      <c r="F43" s="309">
        <v>28</v>
      </c>
      <c r="G43" s="330">
        <v>533</v>
      </c>
      <c r="H43" s="695">
        <v>5.3392999999999997</v>
      </c>
      <c r="I43" s="695">
        <v>10.2468</v>
      </c>
      <c r="J43" s="695">
        <v>9.0960000000000001</v>
      </c>
      <c r="K43" s="695">
        <v>5.8997000000000002</v>
      </c>
      <c r="L43" s="1194">
        <v>1.1508</v>
      </c>
    </row>
    <row r="44" spans="1:12" s="325" customFormat="1" ht="10.9" customHeight="1">
      <c r="A44" s="987" t="s">
        <v>1718</v>
      </c>
      <c r="B44" s="309"/>
      <c r="C44" s="495"/>
      <c r="D44" s="495"/>
      <c r="E44" s="495"/>
      <c r="F44" s="495"/>
      <c r="G44" s="846"/>
      <c r="H44" s="494"/>
      <c r="I44" s="494"/>
      <c r="J44" s="494"/>
      <c r="K44" s="494"/>
      <c r="L44" s="838"/>
    </row>
    <row r="45" spans="1:12" s="325" customFormat="1" ht="13.15" customHeight="1">
      <c r="A45" s="623" t="s">
        <v>267</v>
      </c>
      <c r="B45" s="310">
        <v>93164</v>
      </c>
      <c r="C45" s="310">
        <v>533</v>
      </c>
      <c r="D45" s="310">
        <v>1024</v>
      </c>
      <c r="E45" s="310">
        <v>834</v>
      </c>
      <c r="F45" s="329">
        <v>3</v>
      </c>
      <c r="G45" s="327">
        <v>190</v>
      </c>
      <c r="H45" s="494">
        <v>5.7297000000000002</v>
      </c>
      <c r="I45" s="494">
        <v>11.007899999999999</v>
      </c>
      <c r="J45" s="494">
        <v>8.9654000000000007</v>
      </c>
      <c r="K45" s="496">
        <v>2.9297</v>
      </c>
      <c r="L45" s="838">
        <v>2.0425</v>
      </c>
    </row>
    <row r="46" spans="1:12" s="325" customFormat="1" ht="13.15" customHeight="1">
      <c r="A46" s="623" t="s">
        <v>285</v>
      </c>
      <c r="B46" s="310">
        <v>59311</v>
      </c>
      <c r="C46" s="310">
        <v>346</v>
      </c>
      <c r="D46" s="310">
        <v>627</v>
      </c>
      <c r="E46" s="310">
        <v>566</v>
      </c>
      <c r="F46" s="329">
        <v>5</v>
      </c>
      <c r="G46" s="327">
        <v>61</v>
      </c>
      <c r="H46" s="494">
        <v>5.8305999999999996</v>
      </c>
      <c r="I46" s="494">
        <v>10.565899999999999</v>
      </c>
      <c r="J46" s="494">
        <v>9.5379000000000005</v>
      </c>
      <c r="K46" s="496">
        <v>7.9744999999999999</v>
      </c>
      <c r="L46" s="1191">
        <v>1.0279</v>
      </c>
    </row>
    <row r="47" spans="1:12" s="325" customFormat="1" ht="13.15" customHeight="1">
      <c r="A47" s="623" t="s">
        <v>269</v>
      </c>
      <c r="B47" s="310">
        <v>201268</v>
      </c>
      <c r="C47" s="310">
        <v>1096</v>
      </c>
      <c r="D47" s="310">
        <v>2158</v>
      </c>
      <c r="E47" s="310">
        <v>1740</v>
      </c>
      <c r="F47" s="310">
        <v>15</v>
      </c>
      <c r="G47" s="327">
        <v>418</v>
      </c>
      <c r="H47" s="494">
        <v>5.4538000000000002</v>
      </c>
      <c r="I47" s="494">
        <v>10.738300000000001</v>
      </c>
      <c r="J47" s="494">
        <v>8.6584000000000003</v>
      </c>
      <c r="K47" s="494">
        <v>6.9508999999999999</v>
      </c>
      <c r="L47" s="838">
        <v>2.08</v>
      </c>
    </row>
    <row r="48" spans="1:12" s="325" customFormat="1" ht="10.9" customHeight="1">
      <c r="A48" s="623" t="s">
        <v>278</v>
      </c>
      <c r="B48" s="310"/>
      <c r="C48" s="495"/>
      <c r="D48" s="495"/>
      <c r="E48" s="495"/>
      <c r="F48" s="495"/>
      <c r="G48" s="846"/>
      <c r="H48" s="494"/>
      <c r="I48" s="494"/>
      <c r="J48" s="494"/>
      <c r="K48" s="494"/>
      <c r="L48" s="838"/>
    </row>
    <row r="49" spans="1:12" s="325" customFormat="1" ht="11.25" customHeight="1">
      <c r="A49" s="1456" t="s">
        <v>254</v>
      </c>
      <c r="B49" s="310"/>
      <c r="C49" s="846"/>
      <c r="D49" s="495"/>
      <c r="E49" s="495"/>
      <c r="F49" s="495"/>
      <c r="G49" s="846"/>
      <c r="H49" s="494"/>
      <c r="I49" s="494"/>
      <c r="J49" s="494"/>
      <c r="K49" s="494"/>
      <c r="L49" s="838"/>
    </row>
    <row r="50" spans="1:12" s="325" customFormat="1" ht="13.15" customHeight="1">
      <c r="A50" s="623" t="s">
        <v>286</v>
      </c>
      <c r="B50" s="310">
        <v>109650</v>
      </c>
      <c r="C50" s="1546">
        <v>498</v>
      </c>
      <c r="D50" s="1192">
        <v>937</v>
      </c>
      <c r="E50" s="310">
        <v>1073</v>
      </c>
      <c r="F50" s="1195">
        <v>5</v>
      </c>
      <c r="G50" s="1196">
        <v>-136</v>
      </c>
      <c r="H50" s="494">
        <v>4.5338000000000003</v>
      </c>
      <c r="I50" s="494">
        <v>8.5304000000000002</v>
      </c>
      <c r="J50" s="494">
        <v>9.7685999999999993</v>
      </c>
      <c r="K50" s="496">
        <v>5.3361999999999998</v>
      </c>
      <c r="L50" s="1191">
        <v>-1.2381</v>
      </c>
    </row>
    <row r="51" spans="1:12" s="325" customFormat="1" ht="12" customHeight="1">
      <c r="A51" s="2182" t="s">
        <v>1011</v>
      </c>
      <c r="B51" s="2182"/>
      <c r="C51" s="2182"/>
      <c r="D51" s="2182"/>
      <c r="E51" s="2182"/>
      <c r="F51" s="2182"/>
      <c r="G51" s="2182"/>
      <c r="H51" s="2182"/>
      <c r="I51" s="2182"/>
      <c r="J51" s="2182"/>
      <c r="K51" s="2182"/>
      <c r="L51" s="2182"/>
    </row>
    <row r="52" spans="1:12" s="1459" customFormat="1" ht="12" customHeight="1">
      <c r="A52" s="2178" t="s">
        <v>1005</v>
      </c>
      <c r="B52" s="2178"/>
      <c r="C52" s="2178"/>
      <c r="D52" s="2178"/>
      <c r="E52" s="2178"/>
      <c r="F52" s="2178"/>
      <c r="G52" s="2178"/>
      <c r="H52" s="2178"/>
      <c r="I52" s="2178"/>
      <c r="J52" s="2178"/>
      <c r="K52" s="2178"/>
      <c r="L52" s="2178"/>
    </row>
  </sheetData>
  <mergeCells count="18">
    <mergeCell ref="A52:L52"/>
    <mergeCell ref="H8:L8"/>
    <mergeCell ref="J4:J7"/>
    <mergeCell ref="K6:K7"/>
    <mergeCell ref="A51:L51"/>
    <mergeCell ref="F6:F7"/>
    <mergeCell ref="C4:C7"/>
    <mergeCell ref="D4:D7"/>
    <mergeCell ref="E4:E7"/>
    <mergeCell ref="C8:G8"/>
    <mergeCell ref="L4:L7"/>
    <mergeCell ref="I4:I7"/>
    <mergeCell ref="G4:G7"/>
    <mergeCell ref="H4:H7"/>
    <mergeCell ref="A4:A8"/>
    <mergeCell ref="A1:L1"/>
    <mergeCell ref="J2:K2"/>
    <mergeCell ref="J3:K3"/>
  </mergeCells>
  <hyperlinks>
    <hyperlink ref="J2:K2" location="'Spis tablic     List of tables'!A75" display="Powrót do spisu tablic"/>
    <hyperlink ref="J3:K3" location="'Spis tablic     List of tables'!A75" display="Return to list of tables"/>
  </hyperlinks>
  <pageMargins left="0.39370078740157483" right="0.39370078740157483" top="0.19685039370078741" bottom="0.19685039370078741" header="0.31496062992125984" footer="0.31496062992125984"/>
  <pageSetup paperSize="9" scale="85"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zoomScaleNormal="100" workbookViewId="0">
      <selection activeCell="M45" sqref="M45"/>
    </sheetView>
  </sheetViews>
  <sheetFormatPr defaultRowHeight="14.25"/>
  <cols>
    <col min="1" max="1" width="20.75" style="10" customWidth="1"/>
    <col min="2" max="8" width="15.75" style="10" customWidth="1"/>
  </cols>
  <sheetData>
    <row r="1" spans="1:8" ht="12.75" customHeight="1">
      <c r="A1" s="1642" t="s">
        <v>944</v>
      </c>
      <c r="B1" s="1642"/>
      <c r="C1" s="1642"/>
      <c r="D1" s="1642"/>
      <c r="E1" s="2187"/>
      <c r="F1" s="18"/>
      <c r="G1" s="2064" t="s">
        <v>32</v>
      </c>
      <c r="H1" s="2064"/>
    </row>
    <row r="2" spans="1:8" ht="10.15" customHeight="1">
      <c r="A2" s="1877" t="s">
        <v>968</v>
      </c>
      <c r="B2" s="1877"/>
      <c r="C2" s="1877"/>
      <c r="D2" s="1877"/>
      <c r="E2" s="669"/>
      <c r="G2" s="2186" t="s">
        <v>298</v>
      </c>
      <c r="H2" s="2186"/>
    </row>
    <row r="3" spans="1:8" s="1339" customFormat="1" ht="12.75" customHeight="1">
      <c r="A3" s="1699" t="s">
        <v>660</v>
      </c>
      <c r="B3" s="1699"/>
      <c r="C3" s="1699"/>
      <c r="D3" s="1699"/>
      <c r="E3" s="1713"/>
      <c r="F3" s="1421"/>
      <c r="G3" s="1532"/>
      <c r="H3" s="1532"/>
    </row>
    <row r="4" spans="1:8" s="1339" customFormat="1" ht="12.75" customHeight="1">
      <c r="A4" s="1699" t="s">
        <v>972</v>
      </c>
      <c r="B4" s="1699"/>
      <c r="C4" s="1699"/>
      <c r="D4" s="1699"/>
      <c r="E4" s="1532"/>
      <c r="F4" s="1532"/>
      <c r="G4" s="1532"/>
      <c r="H4" s="1532"/>
    </row>
    <row r="5" spans="1:8" ht="2.1" customHeight="1">
      <c r="A5" s="1628" t="s">
        <v>1728</v>
      </c>
      <c r="B5" s="1932" t="s">
        <v>1719</v>
      </c>
      <c r="C5" s="1638"/>
      <c r="D5" s="1638"/>
      <c r="E5" s="1638"/>
      <c r="F5" s="1638"/>
      <c r="G5" s="1633" t="s">
        <v>1726</v>
      </c>
      <c r="H5" s="1621" t="s">
        <v>1727</v>
      </c>
    </row>
    <row r="6" spans="1:8" ht="11.45" customHeight="1">
      <c r="A6" s="1629"/>
      <c r="B6" s="1622"/>
      <c r="C6" s="1626"/>
      <c r="D6" s="1626"/>
      <c r="E6" s="1626"/>
      <c r="F6" s="1626"/>
      <c r="G6" s="1634"/>
      <c r="H6" s="1622"/>
    </row>
    <row r="7" spans="1:8" ht="2.1" customHeight="1">
      <c r="A7" s="1629"/>
      <c r="B7" s="1633" t="s">
        <v>1721</v>
      </c>
      <c r="C7" s="1932" t="s">
        <v>1720</v>
      </c>
      <c r="D7" s="1638"/>
      <c r="E7" s="1638"/>
      <c r="F7" s="2188"/>
      <c r="G7" s="1634"/>
      <c r="H7" s="1622"/>
    </row>
    <row r="8" spans="1:8" ht="10.15" customHeight="1">
      <c r="A8" s="1629"/>
      <c r="B8" s="1634"/>
      <c r="C8" s="1622"/>
      <c r="D8" s="1626"/>
      <c r="E8" s="1626"/>
      <c r="F8" s="1629"/>
      <c r="G8" s="1634"/>
      <c r="H8" s="1622"/>
    </row>
    <row r="9" spans="1:8" ht="11.45" customHeight="1">
      <c r="A9" s="1629"/>
      <c r="B9" s="1634"/>
      <c r="C9" s="1932" t="s">
        <v>1722</v>
      </c>
      <c r="D9" s="1643" t="s">
        <v>1723</v>
      </c>
      <c r="E9" s="1643" t="s">
        <v>1724</v>
      </c>
      <c r="F9" s="1664" t="s">
        <v>1725</v>
      </c>
      <c r="G9" s="1634"/>
      <c r="H9" s="1622"/>
    </row>
    <row r="10" spans="1:8" ht="11.45" customHeight="1">
      <c r="A10" s="1629"/>
      <c r="B10" s="1634"/>
      <c r="C10" s="1622"/>
      <c r="D10" s="1644"/>
      <c r="E10" s="1644"/>
      <c r="F10" s="1665"/>
      <c r="G10" s="1634"/>
      <c r="H10" s="1622"/>
    </row>
    <row r="11" spans="1:8" ht="11.45" customHeight="1">
      <c r="A11" s="1629"/>
      <c r="B11" s="1634"/>
      <c r="C11" s="1622"/>
      <c r="D11" s="1644"/>
      <c r="E11" s="1644"/>
      <c r="F11" s="1665"/>
      <c r="G11" s="1634"/>
      <c r="H11" s="1622"/>
    </row>
    <row r="12" spans="1:8" ht="11.45" customHeight="1">
      <c r="A12" s="1629"/>
      <c r="B12" s="1634"/>
      <c r="C12" s="1622"/>
      <c r="D12" s="1644"/>
      <c r="E12" s="1644"/>
      <c r="F12" s="1665"/>
      <c r="G12" s="1634"/>
      <c r="H12" s="1622"/>
    </row>
    <row r="13" spans="1:8" s="133" customFormat="1" ht="10.7" customHeight="1">
      <c r="A13" s="982" t="s">
        <v>116</v>
      </c>
      <c r="B13" s="317">
        <v>71091</v>
      </c>
      <c r="C13" s="317">
        <v>41198</v>
      </c>
      <c r="D13" s="988">
        <v>61208</v>
      </c>
      <c r="E13" s="433">
        <v>9674</v>
      </c>
      <c r="F13" s="434">
        <v>1609</v>
      </c>
      <c r="G13" s="318">
        <v>4.8</v>
      </c>
      <c r="H13" s="418">
        <v>8602</v>
      </c>
    </row>
    <row r="14" spans="1:8" s="133" customFormat="1" ht="10.7" customHeight="1">
      <c r="A14" s="1456" t="s">
        <v>117</v>
      </c>
      <c r="B14" s="172"/>
      <c r="C14" s="172"/>
      <c r="D14" s="172"/>
      <c r="E14" s="172"/>
      <c r="F14" s="172"/>
      <c r="G14" s="172"/>
      <c r="H14" s="173"/>
    </row>
    <row r="15" spans="1:8" s="133" customFormat="1" ht="10.7" customHeight="1">
      <c r="A15" s="986" t="s">
        <v>1729</v>
      </c>
      <c r="B15" s="596"/>
      <c r="C15" s="489"/>
      <c r="D15" s="172"/>
      <c r="E15" s="172"/>
      <c r="F15" s="172"/>
      <c r="G15" s="168"/>
      <c r="H15" s="363"/>
    </row>
    <row r="16" spans="1:8" s="133" customFormat="1" ht="10.7" customHeight="1">
      <c r="A16" s="987" t="s">
        <v>245</v>
      </c>
      <c r="B16" s="456">
        <v>12138</v>
      </c>
      <c r="C16" s="490">
        <v>6671</v>
      </c>
      <c r="D16" s="188">
        <v>10326</v>
      </c>
      <c r="E16" s="188">
        <v>1555</v>
      </c>
      <c r="F16" s="188">
        <v>316</v>
      </c>
      <c r="G16" s="152">
        <v>4.4000000000000004</v>
      </c>
      <c r="H16" s="417">
        <v>1676</v>
      </c>
    </row>
    <row r="17" spans="1:13" s="133" customFormat="1" ht="10.7" customHeight="1">
      <c r="A17" s="987" t="s">
        <v>1730</v>
      </c>
      <c r="B17" s="172"/>
      <c r="C17" s="172"/>
      <c r="D17" s="172"/>
      <c r="E17" s="172"/>
      <c r="F17" s="172"/>
      <c r="G17" s="168"/>
    </row>
    <row r="18" spans="1:13" s="133" customFormat="1" ht="10.7" customHeight="1">
      <c r="A18" s="623" t="s">
        <v>275</v>
      </c>
      <c r="B18" s="172">
        <v>1858</v>
      </c>
      <c r="C18" s="395">
        <v>1141</v>
      </c>
      <c r="D18" s="455">
        <v>1601</v>
      </c>
      <c r="E18" s="454">
        <v>167</v>
      </c>
      <c r="F18" s="172">
        <v>27</v>
      </c>
      <c r="G18" s="168">
        <v>4.5</v>
      </c>
      <c r="H18" s="363">
        <v>94</v>
      </c>
      <c r="J18" s="363"/>
      <c r="M18" s="363"/>
    </row>
    <row r="19" spans="1:13" s="133" customFormat="1" ht="10.7" customHeight="1">
      <c r="A19" s="623" t="s">
        <v>276</v>
      </c>
      <c r="B19" s="172">
        <v>4475</v>
      </c>
      <c r="C19" s="395">
        <v>2369</v>
      </c>
      <c r="D19" s="172">
        <v>3861</v>
      </c>
      <c r="E19" s="172">
        <v>516</v>
      </c>
      <c r="F19" s="172">
        <v>113</v>
      </c>
      <c r="G19" s="168">
        <v>4.3</v>
      </c>
      <c r="H19" s="363">
        <v>735</v>
      </c>
      <c r="J19" s="363"/>
      <c r="K19" s="436"/>
      <c r="M19" s="363"/>
    </row>
    <row r="20" spans="1:13" s="133" customFormat="1" ht="10.7" customHeight="1">
      <c r="A20" s="623" t="s">
        <v>248</v>
      </c>
      <c r="B20" s="172">
        <v>1065</v>
      </c>
      <c r="C20" s="395">
        <v>582</v>
      </c>
      <c r="D20" s="172">
        <v>969</v>
      </c>
      <c r="E20" s="172">
        <v>291</v>
      </c>
      <c r="F20" s="172">
        <v>43</v>
      </c>
      <c r="G20" s="168">
        <v>5</v>
      </c>
      <c r="H20" s="363">
        <v>67</v>
      </c>
      <c r="J20" s="363"/>
      <c r="K20" s="363"/>
      <c r="M20" s="363"/>
    </row>
    <row r="21" spans="1:13" s="133" customFormat="1" ht="10.7" customHeight="1">
      <c r="A21" s="623" t="s">
        <v>249</v>
      </c>
      <c r="B21" s="172">
        <v>1323</v>
      </c>
      <c r="C21" s="172">
        <v>752</v>
      </c>
      <c r="D21" s="172">
        <v>966</v>
      </c>
      <c r="E21" s="172">
        <v>116</v>
      </c>
      <c r="F21" s="172">
        <v>50</v>
      </c>
      <c r="G21" s="168">
        <v>2.8</v>
      </c>
      <c r="H21" s="363">
        <v>308</v>
      </c>
      <c r="J21" s="363"/>
      <c r="K21" s="363"/>
      <c r="M21" s="363"/>
    </row>
    <row r="22" spans="1:13" s="133" customFormat="1" ht="10.7" customHeight="1">
      <c r="A22" s="623" t="s">
        <v>277</v>
      </c>
      <c r="B22" s="172">
        <v>1258</v>
      </c>
      <c r="C22" s="172">
        <v>599</v>
      </c>
      <c r="D22" s="172">
        <v>1160</v>
      </c>
      <c r="E22" s="172">
        <v>280</v>
      </c>
      <c r="F22" s="172">
        <v>47</v>
      </c>
      <c r="G22" s="168">
        <v>6.7</v>
      </c>
      <c r="H22" s="363">
        <v>105</v>
      </c>
      <c r="J22" s="363"/>
      <c r="K22" s="363"/>
      <c r="M22" s="363"/>
    </row>
    <row r="23" spans="1:13" s="133" customFormat="1" ht="10.7" customHeight="1">
      <c r="A23" s="623" t="s">
        <v>251</v>
      </c>
      <c r="B23" s="172">
        <v>2159</v>
      </c>
      <c r="C23" s="172">
        <v>1228</v>
      </c>
      <c r="D23" s="172">
        <v>1769</v>
      </c>
      <c r="E23" s="172">
        <v>185</v>
      </c>
      <c r="F23" s="172">
        <v>36</v>
      </c>
      <c r="G23" s="168">
        <v>4.8</v>
      </c>
      <c r="H23" s="363">
        <v>367</v>
      </c>
      <c r="J23" s="363"/>
      <c r="K23" s="363"/>
      <c r="M23" s="363"/>
    </row>
    <row r="24" spans="1:13" s="133" customFormat="1" ht="10.7" customHeight="1">
      <c r="A24" s="987" t="s">
        <v>252</v>
      </c>
      <c r="B24" s="188">
        <v>12030</v>
      </c>
      <c r="C24" s="188">
        <v>6300</v>
      </c>
      <c r="D24" s="188">
        <v>10368</v>
      </c>
      <c r="E24" s="188">
        <v>1741</v>
      </c>
      <c r="F24" s="188">
        <v>213</v>
      </c>
      <c r="G24" s="152">
        <v>2.5</v>
      </c>
      <c r="H24" s="417">
        <v>2952</v>
      </c>
      <c r="J24" s="363"/>
      <c r="K24" s="363"/>
      <c r="M24" s="417"/>
    </row>
    <row r="25" spans="1:13" s="133" customFormat="1" ht="10.7" customHeight="1">
      <c r="A25" s="623" t="s">
        <v>278</v>
      </c>
      <c r="B25" s="172"/>
      <c r="C25" s="172"/>
      <c r="D25" s="172"/>
      <c r="E25" s="172"/>
      <c r="F25" s="172"/>
      <c r="G25" s="168"/>
      <c r="H25" s="363"/>
      <c r="J25" s="363"/>
      <c r="K25" s="363"/>
      <c r="M25" s="363"/>
    </row>
    <row r="26" spans="1:13" s="133" customFormat="1" ht="10.7" customHeight="1">
      <c r="A26" s="1456" t="s">
        <v>254</v>
      </c>
      <c r="B26" s="188"/>
      <c r="C26" s="188"/>
      <c r="D26" s="188"/>
      <c r="E26" s="188"/>
      <c r="F26" s="188"/>
      <c r="G26" s="152"/>
      <c r="H26" s="417"/>
      <c r="J26" s="363"/>
      <c r="K26" s="417"/>
      <c r="M26" s="435"/>
    </row>
    <row r="27" spans="1:13" s="133" customFormat="1" ht="10.7" customHeight="1">
      <c r="A27" s="623" t="s">
        <v>279</v>
      </c>
      <c r="B27" s="172">
        <v>12030</v>
      </c>
      <c r="C27" s="172">
        <v>6300</v>
      </c>
      <c r="D27" s="172">
        <v>10368</v>
      </c>
      <c r="E27" s="172">
        <v>1741</v>
      </c>
      <c r="F27" s="172">
        <v>213</v>
      </c>
      <c r="G27" s="168">
        <v>2.5</v>
      </c>
      <c r="H27" s="363">
        <v>2952</v>
      </c>
      <c r="I27" s="363"/>
      <c r="J27" s="363"/>
      <c r="K27" s="363"/>
    </row>
    <row r="28" spans="1:13" s="133" customFormat="1" ht="10.7" customHeight="1">
      <c r="A28" s="987" t="s">
        <v>287</v>
      </c>
      <c r="B28" s="188">
        <v>13895</v>
      </c>
      <c r="C28" s="188">
        <v>9170</v>
      </c>
      <c r="D28" s="188">
        <v>11854</v>
      </c>
      <c r="E28" s="188">
        <v>1738</v>
      </c>
      <c r="F28" s="188">
        <v>396</v>
      </c>
      <c r="G28" s="152">
        <v>6.3</v>
      </c>
      <c r="H28" s="417">
        <v>1036</v>
      </c>
      <c r="I28" s="363"/>
      <c r="J28" s="363"/>
      <c r="K28" s="435"/>
    </row>
    <row r="29" spans="1:13" s="133" customFormat="1" ht="10.7" customHeight="1">
      <c r="A29" s="987" t="s">
        <v>1715</v>
      </c>
      <c r="B29" s="172"/>
      <c r="C29" s="172"/>
      <c r="D29" s="172"/>
      <c r="E29" s="172"/>
      <c r="F29" s="172"/>
      <c r="G29" s="168"/>
      <c r="H29" s="363"/>
      <c r="I29" s="363"/>
      <c r="J29" s="363"/>
      <c r="K29" s="435"/>
    </row>
    <row r="30" spans="1:13" s="133" customFormat="1" ht="10.7" customHeight="1">
      <c r="A30" s="623" t="s">
        <v>314</v>
      </c>
      <c r="B30" s="172">
        <v>2398</v>
      </c>
      <c r="C30" s="172">
        <v>1624</v>
      </c>
      <c r="D30" s="172">
        <v>2043</v>
      </c>
      <c r="E30" s="172">
        <v>301</v>
      </c>
      <c r="F30" s="172">
        <v>38</v>
      </c>
      <c r="G30" s="168">
        <v>5.4</v>
      </c>
      <c r="H30" s="363">
        <v>134</v>
      </c>
      <c r="I30" s="363"/>
      <c r="J30" s="363"/>
    </row>
    <row r="31" spans="1:13" s="133" customFormat="1" ht="10.7" customHeight="1">
      <c r="A31" s="623" t="s">
        <v>258</v>
      </c>
      <c r="B31" s="172">
        <v>4099</v>
      </c>
      <c r="C31" s="172">
        <v>2628</v>
      </c>
      <c r="D31" s="172">
        <v>3489</v>
      </c>
      <c r="E31" s="172">
        <v>507</v>
      </c>
      <c r="F31" s="172">
        <v>138</v>
      </c>
      <c r="G31" s="168">
        <v>7.5</v>
      </c>
      <c r="H31" s="363">
        <v>218</v>
      </c>
      <c r="I31" s="363"/>
      <c r="J31" s="363"/>
      <c r="L31" s="363"/>
    </row>
    <row r="32" spans="1:13" s="133" customFormat="1" ht="10.7" customHeight="1">
      <c r="A32" s="623" t="s">
        <v>280</v>
      </c>
      <c r="B32" s="172">
        <v>5887</v>
      </c>
      <c r="C32" s="172">
        <v>4023</v>
      </c>
      <c r="D32" s="172">
        <v>5063</v>
      </c>
      <c r="E32" s="172">
        <v>752</v>
      </c>
      <c r="F32" s="172">
        <v>178</v>
      </c>
      <c r="G32" s="168">
        <v>7.9</v>
      </c>
      <c r="H32" s="363">
        <v>408</v>
      </c>
      <c r="I32" s="363"/>
      <c r="J32" s="435"/>
      <c r="L32" s="363"/>
    </row>
    <row r="33" spans="1:12" s="133" customFormat="1" ht="10.7" customHeight="1">
      <c r="A33" s="623" t="s">
        <v>278</v>
      </c>
      <c r="B33" s="172"/>
      <c r="C33" s="172"/>
      <c r="D33" s="172"/>
      <c r="E33" s="172"/>
      <c r="F33" s="172"/>
      <c r="G33" s="168"/>
      <c r="H33" s="989"/>
      <c r="I33" s="363"/>
      <c r="K33" s="363"/>
      <c r="L33" s="363"/>
    </row>
    <row r="34" spans="1:12" s="133" customFormat="1" ht="10.7" customHeight="1">
      <c r="A34" s="1456" t="s">
        <v>254</v>
      </c>
      <c r="B34" s="172"/>
      <c r="C34" s="172"/>
      <c r="D34" s="172"/>
      <c r="E34" s="172"/>
      <c r="F34" s="172"/>
      <c r="G34" s="168"/>
      <c r="H34" s="363"/>
      <c r="I34" s="363"/>
      <c r="K34" s="363"/>
      <c r="L34" s="363"/>
    </row>
    <row r="35" spans="1:12" s="133" customFormat="1" ht="10.7" customHeight="1">
      <c r="A35" s="623" t="s">
        <v>281</v>
      </c>
      <c r="B35" s="172">
        <v>1511</v>
      </c>
      <c r="C35" s="172">
        <v>895</v>
      </c>
      <c r="D35" s="172">
        <v>1259</v>
      </c>
      <c r="E35" s="172">
        <v>178</v>
      </c>
      <c r="F35" s="172">
        <v>42</v>
      </c>
      <c r="G35" s="168">
        <v>3.2</v>
      </c>
      <c r="H35" s="363">
        <v>276</v>
      </c>
      <c r="I35" s="435"/>
      <c r="K35" s="363"/>
      <c r="L35" s="363"/>
    </row>
    <row r="36" spans="1:12" s="133" customFormat="1" ht="10.7" customHeight="1">
      <c r="A36" s="987" t="s">
        <v>434</v>
      </c>
      <c r="B36" s="188">
        <v>8150</v>
      </c>
      <c r="C36" s="188">
        <v>4007</v>
      </c>
      <c r="D36" s="188">
        <v>7146</v>
      </c>
      <c r="E36" s="188">
        <v>1529</v>
      </c>
      <c r="F36" s="188">
        <v>164</v>
      </c>
      <c r="G36" s="152">
        <v>6.4</v>
      </c>
      <c r="H36" s="417">
        <v>716</v>
      </c>
      <c r="I36" s="435"/>
      <c r="K36" s="363"/>
      <c r="L36" s="363"/>
    </row>
    <row r="37" spans="1:12" s="133" customFormat="1" ht="10.7" customHeight="1">
      <c r="A37" s="987" t="s">
        <v>1731</v>
      </c>
      <c r="B37" s="172"/>
      <c r="C37" s="172"/>
      <c r="D37" s="172"/>
      <c r="E37" s="172"/>
      <c r="F37" s="172"/>
      <c r="G37" s="168"/>
      <c r="H37" s="363"/>
      <c r="I37" s="435"/>
      <c r="K37" s="363"/>
      <c r="L37" s="435"/>
    </row>
    <row r="38" spans="1:12" s="133" customFormat="1" ht="10.7" customHeight="1">
      <c r="A38" s="623" t="s">
        <v>437</v>
      </c>
      <c r="B38" s="172">
        <v>3874</v>
      </c>
      <c r="C38" s="172">
        <v>2021</v>
      </c>
      <c r="D38" s="172">
        <v>3369</v>
      </c>
      <c r="E38" s="172">
        <v>719</v>
      </c>
      <c r="F38" s="172">
        <v>102</v>
      </c>
      <c r="G38" s="168">
        <v>5.9</v>
      </c>
      <c r="H38" s="363">
        <v>375</v>
      </c>
      <c r="K38" s="435"/>
    </row>
    <row r="39" spans="1:12" s="133" customFormat="1" ht="10.7" customHeight="1">
      <c r="A39" s="623" t="s">
        <v>438</v>
      </c>
      <c r="B39" s="172">
        <v>1406</v>
      </c>
      <c r="C39" s="172">
        <v>787</v>
      </c>
      <c r="D39" s="172">
        <v>1133</v>
      </c>
      <c r="E39" s="172">
        <v>211</v>
      </c>
      <c r="F39" s="172">
        <v>40</v>
      </c>
      <c r="G39" s="168">
        <v>4.3</v>
      </c>
      <c r="H39" s="363">
        <v>263</v>
      </c>
    </row>
    <row r="40" spans="1:12" s="125" customFormat="1" ht="10.7" customHeight="1">
      <c r="A40" s="623" t="s">
        <v>439</v>
      </c>
      <c r="B40" s="172">
        <v>2870</v>
      </c>
      <c r="C40" s="172">
        <v>1199</v>
      </c>
      <c r="D40" s="172">
        <v>2644</v>
      </c>
      <c r="E40" s="172">
        <v>599</v>
      </c>
      <c r="F40" s="172">
        <v>22</v>
      </c>
      <c r="G40" s="168">
        <v>9.8000000000000007</v>
      </c>
      <c r="H40" s="363">
        <v>78</v>
      </c>
      <c r="K40" s="363"/>
    </row>
    <row r="41" spans="1:12" s="125" customFormat="1" ht="10.7" customHeight="1">
      <c r="A41" s="987" t="s">
        <v>288</v>
      </c>
      <c r="B41" s="188">
        <v>12631</v>
      </c>
      <c r="C41" s="188">
        <v>7375</v>
      </c>
      <c r="D41" s="188">
        <v>10785</v>
      </c>
      <c r="E41" s="188">
        <v>1303</v>
      </c>
      <c r="F41" s="188">
        <v>240</v>
      </c>
      <c r="G41" s="152">
        <v>6.3</v>
      </c>
      <c r="H41" s="417">
        <v>1144</v>
      </c>
      <c r="K41" s="363"/>
    </row>
    <row r="42" spans="1:12" s="125" customFormat="1" ht="10.7" customHeight="1">
      <c r="A42" s="987" t="s">
        <v>1717</v>
      </c>
      <c r="B42" s="172"/>
      <c r="C42" s="172"/>
      <c r="D42" s="172"/>
      <c r="E42" s="172"/>
      <c r="F42" s="172"/>
      <c r="G42" s="168"/>
      <c r="H42" s="363"/>
      <c r="K42" s="363"/>
    </row>
    <row r="43" spans="1:12" s="125" customFormat="1" ht="10.7" customHeight="1">
      <c r="A43" s="623" t="s">
        <v>282</v>
      </c>
      <c r="B43" s="172">
        <v>3297</v>
      </c>
      <c r="C43" s="172">
        <v>1925</v>
      </c>
      <c r="D43" s="172">
        <v>2856</v>
      </c>
      <c r="E43" s="172">
        <v>328</v>
      </c>
      <c r="F43" s="172">
        <v>66</v>
      </c>
      <c r="G43" s="168">
        <v>8</v>
      </c>
      <c r="H43" s="363">
        <v>296</v>
      </c>
      <c r="K43" s="363"/>
    </row>
    <row r="44" spans="1:12" s="125" customFormat="1" ht="10.7" customHeight="1">
      <c r="A44" s="623" t="s">
        <v>263</v>
      </c>
      <c r="B44" s="172">
        <v>3448</v>
      </c>
      <c r="C44" s="172">
        <v>1882</v>
      </c>
      <c r="D44" s="172">
        <v>3027</v>
      </c>
      <c r="E44" s="172">
        <v>487</v>
      </c>
      <c r="F44" s="172">
        <v>78</v>
      </c>
      <c r="G44" s="168">
        <v>7.3</v>
      </c>
      <c r="H44" s="363">
        <v>226</v>
      </c>
      <c r="K44" s="363"/>
    </row>
    <row r="45" spans="1:12" s="125" customFormat="1" ht="10.7" customHeight="1">
      <c r="A45" s="623" t="s">
        <v>283</v>
      </c>
      <c r="B45" s="172">
        <v>2734</v>
      </c>
      <c r="C45" s="172">
        <v>1715</v>
      </c>
      <c r="D45" s="172">
        <v>2248</v>
      </c>
      <c r="E45" s="172">
        <v>202</v>
      </c>
      <c r="F45" s="172">
        <v>48</v>
      </c>
      <c r="G45" s="168">
        <v>5.3</v>
      </c>
      <c r="H45" s="363">
        <v>334</v>
      </c>
      <c r="K45" s="363"/>
    </row>
    <row r="46" spans="1:12" s="125" customFormat="1" ht="10.7" customHeight="1">
      <c r="A46" s="623" t="s">
        <v>284</v>
      </c>
      <c r="B46" s="172">
        <v>3152</v>
      </c>
      <c r="C46" s="172">
        <v>1853</v>
      </c>
      <c r="D46" s="172">
        <v>2654</v>
      </c>
      <c r="E46" s="172">
        <v>286</v>
      </c>
      <c r="F46" s="172">
        <v>48</v>
      </c>
      <c r="G46" s="168">
        <v>5.2</v>
      </c>
      <c r="H46" s="363">
        <v>288</v>
      </c>
    </row>
    <row r="47" spans="1:12" s="125" customFormat="1" ht="10.7" customHeight="1">
      <c r="A47" s="987" t="s">
        <v>266</v>
      </c>
      <c r="B47" s="188">
        <v>12247</v>
      </c>
      <c r="C47" s="188">
        <v>7675</v>
      </c>
      <c r="D47" s="188">
        <v>10729</v>
      </c>
      <c r="E47" s="188">
        <v>1808</v>
      </c>
      <c r="F47" s="188">
        <v>280</v>
      </c>
      <c r="G47" s="152">
        <v>6.6</v>
      </c>
      <c r="H47" s="417">
        <v>1078</v>
      </c>
    </row>
    <row r="48" spans="1:12" s="125" customFormat="1" ht="10.7" customHeight="1">
      <c r="A48" s="987" t="s">
        <v>1718</v>
      </c>
      <c r="B48" s="172"/>
      <c r="C48" s="172"/>
      <c r="D48" s="172"/>
      <c r="E48" s="172"/>
      <c r="F48" s="172"/>
      <c r="G48" s="168"/>
      <c r="H48" s="363"/>
    </row>
    <row r="49" spans="1:8" s="125" customFormat="1" ht="10.7" customHeight="1">
      <c r="A49" s="623" t="s">
        <v>267</v>
      </c>
      <c r="B49" s="172">
        <v>1928</v>
      </c>
      <c r="C49" s="172">
        <v>1267</v>
      </c>
      <c r="D49" s="172">
        <v>1679</v>
      </c>
      <c r="E49" s="172">
        <v>301</v>
      </c>
      <c r="F49" s="172">
        <v>44</v>
      </c>
      <c r="G49" s="168">
        <v>5.4</v>
      </c>
      <c r="H49" s="363">
        <v>156</v>
      </c>
    </row>
    <row r="50" spans="1:8" s="125" customFormat="1" ht="10.7" customHeight="1">
      <c r="A50" s="623" t="s">
        <v>285</v>
      </c>
      <c r="B50" s="172">
        <v>2516</v>
      </c>
      <c r="C50" s="172">
        <v>1458</v>
      </c>
      <c r="D50" s="172">
        <v>2091</v>
      </c>
      <c r="E50" s="172">
        <v>341</v>
      </c>
      <c r="F50" s="172">
        <v>68</v>
      </c>
      <c r="G50" s="168">
        <v>10.9</v>
      </c>
      <c r="H50" s="363">
        <v>156</v>
      </c>
    </row>
    <row r="51" spans="1:8" s="125" customFormat="1" ht="10.7" customHeight="1">
      <c r="A51" s="623" t="s">
        <v>269</v>
      </c>
      <c r="B51" s="172">
        <v>4730</v>
      </c>
      <c r="C51" s="172">
        <v>3040</v>
      </c>
      <c r="D51" s="172">
        <v>4225</v>
      </c>
      <c r="E51" s="172">
        <v>841</v>
      </c>
      <c r="F51" s="172">
        <v>110</v>
      </c>
      <c r="G51" s="168">
        <v>6.8</v>
      </c>
      <c r="H51" s="363">
        <v>376</v>
      </c>
    </row>
    <row r="52" spans="1:8" s="125" customFormat="1" ht="10.7" customHeight="1">
      <c r="A52" s="623" t="s">
        <v>278</v>
      </c>
      <c r="B52" s="172"/>
      <c r="C52" s="172"/>
      <c r="D52" s="172"/>
      <c r="E52" s="172"/>
      <c r="F52" s="172"/>
      <c r="G52" s="168"/>
      <c r="H52" s="363"/>
    </row>
    <row r="53" spans="1:8" s="125" customFormat="1" ht="10.7" customHeight="1">
      <c r="A53" s="1456" t="s">
        <v>254</v>
      </c>
      <c r="B53" s="990"/>
      <c r="C53" s="990"/>
      <c r="D53" s="990"/>
      <c r="E53" s="990"/>
      <c r="F53" s="990"/>
      <c r="G53" s="990"/>
      <c r="H53" s="882"/>
    </row>
    <row r="54" spans="1:8" ht="10.7" customHeight="1">
      <c r="A54" s="623" t="s">
        <v>286</v>
      </c>
      <c r="B54" s="172">
        <v>3073</v>
      </c>
      <c r="C54" s="172">
        <v>1910</v>
      </c>
      <c r="D54" s="172">
        <v>2734</v>
      </c>
      <c r="E54" s="172">
        <v>325</v>
      </c>
      <c r="F54" s="172">
        <v>58</v>
      </c>
      <c r="G54" s="172">
        <v>5.4</v>
      </c>
      <c r="H54" s="834">
        <v>390</v>
      </c>
    </row>
    <row r="55" spans="1:8">
      <c r="A55" s="1314" t="s">
        <v>1732</v>
      </c>
      <c r="B55" s="1329"/>
      <c r="C55" s="1329"/>
      <c r="D55" s="1329"/>
      <c r="E55" s="669"/>
      <c r="F55" s="669"/>
      <c r="G55" s="669"/>
      <c r="H55" s="669"/>
    </row>
    <row r="56" spans="1:8">
      <c r="A56" s="735" t="s">
        <v>1733</v>
      </c>
      <c r="B56" s="669"/>
      <c r="C56" s="669"/>
      <c r="D56" s="669"/>
      <c r="E56" s="669"/>
      <c r="F56" s="669"/>
      <c r="G56" s="669"/>
      <c r="H56" s="669"/>
    </row>
    <row r="57" spans="1:8">
      <c r="A57" s="121"/>
      <c r="B57" s="121"/>
      <c r="C57" s="121"/>
    </row>
    <row r="58" spans="1:8">
      <c r="A58" s="121"/>
      <c r="B58" s="121"/>
      <c r="C58" s="121"/>
    </row>
  </sheetData>
  <mergeCells count="16">
    <mergeCell ref="G1:H1"/>
    <mergeCell ref="A2:D2"/>
    <mergeCell ref="G2:H2"/>
    <mergeCell ref="F9:F12"/>
    <mergeCell ref="G5:G12"/>
    <mergeCell ref="H5:H12"/>
    <mergeCell ref="A3:E3"/>
    <mergeCell ref="A1:E1"/>
    <mergeCell ref="A4:D4"/>
    <mergeCell ref="C7:F8"/>
    <mergeCell ref="A5:A12"/>
    <mergeCell ref="B5:F6"/>
    <mergeCell ref="B7:B12"/>
    <mergeCell ref="C9:C12"/>
    <mergeCell ref="D9:D12"/>
    <mergeCell ref="E9:E12"/>
  </mergeCells>
  <phoneticPr fontId="0" type="noConversion"/>
  <hyperlinks>
    <hyperlink ref="G2:H2" location="'Spis tablic     List of tables'!A76" display="Return to list of tables"/>
    <hyperlink ref="G1:H1" location="'Spis tablic     List of tables'!A76"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zoomScaleNormal="100" workbookViewId="0">
      <selection activeCell="B55" sqref="B55"/>
    </sheetView>
  </sheetViews>
  <sheetFormatPr defaultRowHeight="12.75"/>
  <cols>
    <col min="1" max="1" width="20.75" style="4" customWidth="1"/>
    <col min="2" max="6" width="21.75" style="4" customWidth="1"/>
    <col min="7" max="16384" width="9" style="4"/>
  </cols>
  <sheetData>
    <row r="1" spans="1:6" ht="12" customHeight="1">
      <c r="A1" s="523" t="s">
        <v>943</v>
      </c>
      <c r="B1" s="523"/>
      <c r="C1" s="523"/>
      <c r="D1" s="523"/>
      <c r="E1" s="1694" t="s">
        <v>32</v>
      </c>
      <c r="F1" s="1694"/>
    </row>
    <row r="2" spans="1:6" ht="12" customHeight="1">
      <c r="A2" s="2189" t="s">
        <v>968</v>
      </c>
      <c r="B2" s="2189"/>
      <c r="C2" s="2189"/>
      <c r="D2" s="2189"/>
      <c r="E2" s="1619" t="s">
        <v>298</v>
      </c>
      <c r="F2" s="1619"/>
    </row>
    <row r="3" spans="1:6" s="1342" customFormat="1" ht="12" customHeight="1">
      <c r="A3" s="1699" t="s">
        <v>661</v>
      </c>
      <c r="B3" s="1699"/>
      <c r="C3" s="1699"/>
      <c r="D3" s="1584"/>
      <c r="E3" s="1351"/>
      <c r="F3" s="1351"/>
    </row>
    <row r="4" spans="1:6" ht="12" customHeight="1">
      <c r="A4" s="1699" t="s">
        <v>969</v>
      </c>
      <c r="B4" s="1699"/>
      <c r="C4" s="1699"/>
      <c r="D4" s="1699"/>
      <c r="E4" s="9"/>
      <c r="F4" s="9"/>
    </row>
    <row r="5" spans="1:6" ht="2.1" customHeight="1">
      <c r="A5" s="1702" t="s">
        <v>1735</v>
      </c>
      <c r="B5" s="1664" t="s">
        <v>1734</v>
      </c>
      <c r="C5" s="1638"/>
      <c r="D5" s="1638"/>
      <c r="E5" s="1638"/>
      <c r="F5" s="1638"/>
    </row>
    <row r="6" spans="1:6" ht="9.9499999999999993" customHeight="1">
      <c r="A6" s="1703"/>
      <c r="B6" s="1665"/>
      <c r="C6" s="1626"/>
      <c r="D6" s="1626"/>
      <c r="E6" s="1626"/>
      <c r="F6" s="1626"/>
    </row>
    <row r="7" spans="1:6" ht="2.1" customHeight="1">
      <c r="A7" s="1703"/>
      <c r="B7" s="1643" t="s">
        <v>1736</v>
      </c>
      <c r="C7" s="1881" t="s">
        <v>289</v>
      </c>
      <c r="D7" s="1881" t="s">
        <v>290</v>
      </c>
      <c r="E7" s="1881" t="s">
        <v>291</v>
      </c>
      <c r="F7" s="1664" t="s">
        <v>1737</v>
      </c>
    </row>
    <row r="8" spans="1:6" ht="9.9499999999999993" customHeight="1">
      <c r="A8" s="1703"/>
      <c r="B8" s="1644"/>
      <c r="C8" s="1882"/>
      <c r="D8" s="1882"/>
      <c r="E8" s="1882"/>
      <c r="F8" s="1665"/>
    </row>
    <row r="9" spans="1:6" ht="9.9499999999999993" customHeight="1">
      <c r="A9" s="1703"/>
      <c r="B9" s="1644"/>
      <c r="C9" s="1882"/>
      <c r="D9" s="1882"/>
      <c r="E9" s="1882"/>
      <c r="F9" s="1665"/>
    </row>
    <row r="10" spans="1:6" ht="12.6" customHeight="1">
      <c r="A10" s="982" t="s">
        <v>116</v>
      </c>
      <c r="B10" s="317">
        <v>9029</v>
      </c>
      <c r="C10" s="317">
        <v>21330</v>
      </c>
      <c r="D10" s="317">
        <v>16408</v>
      </c>
      <c r="E10" s="317">
        <v>12317</v>
      </c>
      <c r="F10" s="1504">
        <v>12007</v>
      </c>
    </row>
    <row r="11" spans="1:6" ht="12.6" customHeight="1">
      <c r="A11" s="1456" t="s">
        <v>117</v>
      </c>
      <c r="B11" s="172"/>
      <c r="C11" s="172"/>
      <c r="D11" s="172"/>
      <c r="E11" s="172"/>
      <c r="F11" s="173"/>
    </row>
    <row r="12" spans="1:6" ht="12.6" customHeight="1">
      <c r="A12" s="986" t="s">
        <v>1738</v>
      </c>
      <c r="B12" s="172"/>
      <c r="C12" s="172"/>
      <c r="D12" s="172"/>
      <c r="E12" s="172"/>
      <c r="F12" s="173"/>
    </row>
    <row r="13" spans="1:6" ht="12.6" customHeight="1">
      <c r="A13" s="987" t="s">
        <v>245</v>
      </c>
      <c r="B13" s="188">
        <v>1737</v>
      </c>
      <c r="C13" s="188">
        <v>3686</v>
      </c>
      <c r="D13" s="188">
        <v>2660</v>
      </c>
      <c r="E13" s="188">
        <v>2005</v>
      </c>
      <c r="F13" s="333">
        <v>2050</v>
      </c>
    </row>
    <row r="14" spans="1:6" ht="10.9" customHeight="1">
      <c r="A14" s="987" t="s">
        <v>1739</v>
      </c>
      <c r="B14" s="172"/>
      <c r="C14" s="172"/>
      <c r="D14" s="172"/>
      <c r="E14" s="172"/>
      <c r="F14" s="173"/>
    </row>
    <row r="15" spans="1:6" ht="10.5" customHeight="1">
      <c r="A15" s="623" t="s">
        <v>275</v>
      </c>
      <c r="B15" s="172">
        <v>218</v>
      </c>
      <c r="C15" s="172">
        <v>621</v>
      </c>
      <c r="D15" s="172">
        <v>412</v>
      </c>
      <c r="E15" s="172">
        <v>316</v>
      </c>
      <c r="F15" s="173">
        <v>291</v>
      </c>
    </row>
    <row r="16" spans="1:6" ht="10.5" customHeight="1">
      <c r="A16" s="623" t="s">
        <v>276</v>
      </c>
      <c r="B16" s="172">
        <v>587</v>
      </c>
      <c r="C16" s="172">
        <v>1267</v>
      </c>
      <c r="D16" s="172">
        <v>1010</v>
      </c>
      <c r="E16" s="172">
        <v>802</v>
      </c>
      <c r="F16" s="173">
        <v>809</v>
      </c>
    </row>
    <row r="17" spans="1:6" ht="10.5" customHeight="1">
      <c r="A17" s="623" t="s">
        <v>248</v>
      </c>
      <c r="B17" s="172">
        <v>201</v>
      </c>
      <c r="C17" s="172">
        <v>330</v>
      </c>
      <c r="D17" s="172">
        <v>226</v>
      </c>
      <c r="E17" s="172">
        <v>151</v>
      </c>
      <c r="F17" s="173">
        <v>157</v>
      </c>
    </row>
    <row r="18" spans="1:6" ht="10.5" customHeight="1">
      <c r="A18" s="623" t="s">
        <v>249</v>
      </c>
      <c r="B18" s="172">
        <v>233</v>
      </c>
      <c r="C18" s="172">
        <v>434</v>
      </c>
      <c r="D18" s="172">
        <v>243</v>
      </c>
      <c r="E18" s="172">
        <v>186</v>
      </c>
      <c r="F18" s="173">
        <v>227</v>
      </c>
    </row>
    <row r="19" spans="1:6" ht="10.5" customHeight="1">
      <c r="A19" s="623" t="s">
        <v>277</v>
      </c>
      <c r="B19" s="172">
        <v>279</v>
      </c>
      <c r="C19" s="172">
        <v>390</v>
      </c>
      <c r="D19" s="172">
        <v>260</v>
      </c>
      <c r="E19" s="172">
        <v>177</v>
      </c>
      <c r="F19" s="173">
        <v>152</v>
      </c>
    </row>
    <row r="20" spans="1:6" ht="10.5" customHeight="1">
      <c r="A20" s="623" t="s">
        <v>251</v>
      </c>
      <c r="B20" s="172">
        <v>219</v>
      </c>
      <c r="C20" s="172">
        <v>644</v>
      </c>
      <c r="D20" s="172">
        <v>509</v>
      </c>
      <c r="E20" s="172">
        <v>373</v>
      </c>
      <c r="F20" s="173">
        <v>414</v>
      </c>
    </row>
    <row r="21" spans="1:6" ht="12.6" customHeight="1">
      <c r="A21" s="987" t="s">
        <v>252</v>
      </c>
      <c r="B21" s="188">
        <v>741</v>
      </c>
      <c r="C21" s="188">
        <v>3107</v>
      </c>
      <c r="D21" s="188">
        <v>3096</v>
      </c>
      <c r="E21" s="188">
        <v>2414</v>
      </c>
      <c r="F21" s="333">
        <v>2672</v>
      </c>
    </row>
    <row r="22" spans="1:6" ht="12.6" customHeight="1">
      <c r="A22" s="623" t="s">
        <v>278</v>
      </c>
      <c r="B22" s="172"/>
      <c r="C22" s="172"/>
      <c r="D22" s="172"/>
      <c r="E22" s="172"/>
      <c r="F22" s="173"/>
    </row>
    <row r="23" spans="1:6" ht="12.6" customHeight="1">
      <c r="A23" s="1456" t="s">
        <v>254</v>
      </c>
      <c r="B23" s="188"/>
      <c r="C23" s="188"/>
      <c r="D23" s="188"/>
      <c r="E23" s="188"/>
      <c r="F23" s="333"/>
    </row>
    <row r="24" spans="1:6" ht="12.6" customHeight="1">
      <c r="A24" s="623" t="s">
        <v>279</v>
      </c>
      <c r="B24" s="172">
        <v>741</v>
      </c>
      <c r="C24" s="172">
        <v>3107</v>
      </c>
      <c r="D24" s="172">
        <v>3096</v>
      </c>
      <c r="E24" s="172">
        <v>2414</v>
      </c>
      <c r="F24" s="173">
        <v>2672</v>
      </c>
    </row>
    <row r="25" spans="1:6" ht="12.6" customHeight="1">
      <c r="A25" s="987" t="s">
        <v>287</v>
      </c>
      <c r="B25" s="188">
        <v>2057</v>
      </c>
      <c r="C25" s="188">
        <v>4565</v>
      </c>
      <c r="D25" s="188">
        <v>3152</v>
      </c>
      <c r="E25" s="188">
        <v>2262</v>
      </c>
      <c r="F25" s="333">
        <v>1859</v>
      </c>
    </row>
    <row r="26" spans="1:6" ht="10.9" customHeight="1">
      <c r="A26" s="987" t="s">
        <v>1740</v>
      </c>
      <c r="B26" s="172"/>
      <c r="C26" s="172"/>
      <c r="D26" s="172"/>
      <c r="E26" s="172"/>
      <c r="F26" s="173"/>
    </row>
    <row r="27" spans="1:6" ht="10.9" customHeight="1">
      <c r="A27" s="623" t="s">
        <v>314</v>
      </c>
      <c r="B27" s="172">
        <v>259</v>
      </c>
      <c r="C27" s="172">
        <v>737</v>
      </c>
      <c r="D27" s="172">
        <v>591</v>
      </c>
      <c r="E27" s="172">
        <v>443</v>
      </c>
      <c r="F27" s="173">
        <v>368</v>
      </c>
    </row>
    <row r="28" spans="1:6" ht="10.9" customHeight="1">
      <c r="A28" s="623" t="s">
        <v>258</v>
      </c>
      <c r="B28" s="172">
        <v>760</v>
      </c>
      <c r="C28" s="172">
        <v>1320</v>
      </c>
      <c r="D28" s="172">
        <v>913</v>
      </c>
      <c r="E28" s="172">
        <v>622</v>
      </c>
      <c r="F28" s="173">
        <v>484</v>
      </c>
    </row>
    <row r="29" spans="1:6" ht="10.9" customHeight="1">
      <c r="A29" s="623" t="s">
        <v>280</v>
      </c>
      <c r="B29" s="172">
        <v>885</v>
      </c>
      <c r="C29" s="172">
        <v>2024</v>
      </c>
      <c r="D29" s="172">
        <v>1279</v>
      </c>
      <c r="E29" s="172">
        <v>947</v>
      </c>
      <c r="F29" s="173">
        <v>752</v>
      </c>
    </row>
    <row r="30" spans="1:6" ht="10.9" customHeight="1">
      <c r="A30" s="623" t="s">
        <v>278</v>
      </c>
      <c r="B30" s="172"/>
      <c r="C30" s="172"/>
      <c r="D30" s="172"/>
      <c r="E30" s="172"/>
      <c r="F30" s="173"/>
    </row>
    <row r="31" spans="1:6" ht="10.9" customHeight="1">
      <c r="A31" s="1456" t="s">
        <v>254</v>
      </c>
      <c r="B31" s="172"/>
      <c r="C31" s="172"/>
      <c r="D31" s="172"/>
      <c r="E31" s="172"/>
      <c r="F31" s="173"/>
    </row>
    <row r="32" spans="1:6" ht="12.6" customHeight="1">
      <c r="A32" s="623" t="s">
        <v>281</v>
      </c>
      <c r="B32" s="172">
        <v>153</v>
      </c>
      <c r="C32" s="172">
        <v>484</v>
      </c>
      <c r="D32" s="172">
        <v>369</v>
      </c>
      <c r="E32" s="172">
        <v>250</v>
      </c>
      <c r="F32" s="173">
        <v>255</v>
      </c>
    </row>
    <row r="33" spans="1:6" ht="12.6" customHeight="1">
      <c r="A33" s="987" t="s">
        <v>436</v>
      </c>
      <c r="B33" s="188">
        <v>1437</v>
      </c>
      <c r="C33" s="188">
        <v>2562</v>
      </c>
      <c r="D33" s="188">
        <v>1601</v>
      </c>
      <c r="E33" s="188">
        <v>1278</v>
      </c>
      <c r="F33" s="333">
        <v>1272</v>
      </c>
    </row>
    <row r="34" spans="1:6" ht="10.9" customHeight="1">
      <c r="A34" s="987" t="s">
        <v>1731</v>
      </c>
      <c r="B34" s="172"/>
      <c r="C34" s="172"/>
      <c r="D34" s="172"/>
      <c r="E34" s="172"/>
      <c r="F34" s="173"/>
    </row>
    <row r="35" spans="1:6" ht="12.6" customHeight="1">
      <c r="A35" s="623" t="s">
        <v>437</v>
      </c>
      <c r="B35" s="172">
        <v>705</v>
      </c>
      <c r="C35" s="172">
        <v>1260</v>
      </c>
      <c r="D35" s="172">
        <v>749</v>
      </c>
      <c r="E35" s="172">
        <v>579</v>
      </c>
      <c r="F35" s="173">
        <v>581</v>
      </c>
    </row>
    <row r="36" spans="1:6" ht="12.6" customHeight="1">
      <c r="A36" s="623" t="s">
        <v>438</v>
      </c>
      <c r="B36" s="172">
        <v>242</v>
      </c>
      <c r="C36" s="172">
        <v>448</v>
      </c>
      <c r="D36" s="172">
        <v>256</v>
      </c>
      <c r="E36" s="172">
        <v>229</v>
      </c>
      <c r="F36" s="173">
        <v>231</v>
      </c>
    </row>
    <row r="37" spans="1:6" ht="10.9" customHeight="1">
      <c r="A37" s="623" t="s">
        <v>439</v>
      </c>
      <c r="B37" s="172">
        <v>490</v>
      </c>
      <c r="C37" s="172">
        <v>854</v>
      </c>
      <c r="D37" s="172">
        <v>596</v>
      </c>
      <c r="E37" s="172">
        <v>470</v>
      </c>
      <c r="F37" s="173">
        <v>460</v>
      </c>
    </row>
    <row r="38" spans="1:6" ht="10.9" customHeight="1">
      <c r="A38" s="987" t="s">
        <v>288</v>
      </c>
      <c r="B38" s="188">
        <v>1440</v>
      </c>
      <c r="C38" s="188">
        <v>3574</v>
      </c>
      <c r="D38" s="188">
        <v>3095</v>
      </c>
      <c r="E38" s="188">
        <v>2248</v>
      </c>
      <c r="F38" s="333">
        <v>2274</v>
      </c>
    </row>
    <row r="39" spans="1:6" ht="10.9" customHeight="1">
      <c r="A39" s="987" t="s">
        <v>1740</v>
      </c>
      <c r="B39" s="172"/>
      <c r="C39" s="172"/>
      <c r="D39" s="172"/>
      <c r="E39" s="172"/>
      <c r="F39" s="173"/>
    </row>
    <row r="40" spans="1:6" ht="10.9" customHeight="1">
      <c r="A40" s="623" t="s">
        <v>282</v>
      </c>
      <c r="B40" s="172">
        <v>364</v>
      </c>
      <c r="C40" s="172">
        <v>916</v>
      </c>
      <c r="D40" s="172">
        <v>799</v>
      </c>
      <c r="E40" s="172">
        <v>610</v>
      </c>
      <c r="F40" s="173">
        <v>608</v>
      </c>
    </row>
    <row r="41" spans="1:6" ht="10.9" customHeight="1">
      <c r="A41" s="623" t="s">
        <v>263</v>
      </c>
      <c r="B41" s="172">
        <v>414</v>
      </c>
      <c r="C41" s="172">
        <v>989</v>
      </c>
      <c r="D41" s="172">
        <v>896</v>
      </c>
      <c r="E41" s="172">
        <v>583</v>
      </c>
      <c r="F41" s="173">
        <v>566</v>
      </c>
    </row>
    <row r="42" spans="1:6" ht="12.6" customHeight="1">
      <c r="A42" s="623" t="s">
        <v>283</v>
      </c>
      <c r="B42" s="172">
        <v>286</v>
      </c>
      <c r="C42" s="172">
        <v>752</v>
      </c>
      <c r="D42" s="172">
        <v>650</v>
      </c>
      <c r="E42" s="172">
        <v>521</v>
      </c>
      <c r="F42" s="173">
        <v>525</v>
      </c>
    </row>
    <row r="43" spans="1:6" ht="12.6" customHeight="1">
      <c r="A43" s="623" t="s">
        <v>284</v>
      </c>
      <c r="B43" s="172">
        <v>376</v>
      </c>
      <c r="C43" s="172">
        <v>917</v>
      </c>
      <c r="D43" s="172">
        <v>750</v>
      </c>
      <c r="E43" s="172">
        <v>534</v>
      </c>
      <c r="F43" s="173">
        <v>575</v>
      </c>
    </row>
    <row r="44" spans="1:6" ht="12.6" customHeight="1">
      <c r="A44" s="987" t="s">
        <v>266</v>
      </c>
      <c r="B44" s="188">
        <v>1617</v>
      </c>
      <c r="C44" s="188">
        <v>3836</v>
      </c>
      <c r="D44" s="188">
        <v>2804</v>
      </c>
      <c r="E44" s="188">
        <v>2110</v>
      </c>
      <c r="F44" s="333">
        <v>1880</v>
      </c>
    </row>
    <row r="45" spans="1:6" ht="10.9" customHeight="1">
      <c r="A45" s="987" t="s">
        <v>1741</v>
      </c>
      <c r="B45" s="172"/>
      <c r="C45" s="172"/>
      <c r="D45" s="172"/>
      <c r="E45" s="172"/>
      <c r="F45" s="173"/>
    </row>
    <row r="46" spans="1:6" ht="14.85" customHeight="1">
      <c r="A46" s="623" t="s">
        <v>267</v>
      </c>
      <c r="B46" s="172">
        <v>253</v>
      </c>
      <c r="C46" s="172">
        <v>649</v>
      </c>
      <c r="D46" s="172">
        <v>364</v>
      </c>
      <c r="E46" s="172">
        <v>330</v>
      </c>
      <c r="F46" s="173">
        <v>332</v>
      </c>
    </row>
    <row r="47" spans="1:6" ht="14.85" customHeight="1">
      <c r="A47" s="623" t="s">
        <v>285</v>
      </c>
      <c r="B47" s="172">
        <v>452</v>
      </c>
      <c r="C47" s="172">
        <v>862</v>
      </c>
      <c r="D47" s="172">
        <v>577</v>
      </c>
      <c r="E47" s="172">
        <v>349</v>
      </c>
      <c r="F47" s="173">
        <v>276</v>
      </c>
    </row>
    <row r="48" spans="1:6" ht="14.85" customHeight="1">
      <c r="A48" s="623" t="s">
        <v>269</v>
      </c>
      <c r="B48" s="172">
        <v>681</v>
      </c>
      <c r="C48" s="172">
        <v>1512</v>
      </c>
      <c r="D48" s="172">
        <v>1043</v>
      </c>
      <c r="E48" s="172">
        <v>817</v>
      </c>
      <c r="F48" s="173">
        <v>677</v>
      </c>
    </row>
    <row r="49" spans="1:6" ht="10.9" customHeight="1">
      <c r="A49" s="623" t="s">
        <v>278</v>
      </c>
      <c r="B49" s="172"/>
      <c r="C49" s="172"/>
      <c r="D49" s="172"/>
      <c r="E49" s="172"/>
      <c r="F49" s="173"/>
    </row>
    <row r="50" spans="1:6" ht="10.9" customHeight="1">
      <c r="A50" s="1456" t="s">
        <v>254</v>
      </c>
      <c r="B50" s="513"/>
      <c r="C50" s="513"/>
      <c r="D50" s="513"/>
      <c r="E50" s="513"/>
      <c r="F50" s="480"/>
    </row>
    <row r="51" spans="1:6" ht="14.85" customHeight="1">
      <c r="A51" s="623" t="s">
        <v>286</v>
      </c>
      <c r="B51" s="172">
        <v>231</v>
      </c>
      <c r="C51" s="172">
        <v>813</v>
      </c>
      <c r="D51" s="172">
        <v>820</v>
      </c>
      <c r="E51" s="172">
        <v>614</v>
      </c>
      <c r="F51" s="834">
        <v>595</v>
      </c>
    </row>
    <row r="52" spans="1:6">
      <c r="A52" s="479" t="s">
        <v>1742</v>
      </c>
      <c r="B52" s="480"/>
      <c r="C52" s="480"/>
      <c r="D52" s="480"/>
      <c r="E52" s="480"/>
      <c r="F52" s="480"/>
    </row>
    <row r="53" spans="1:6">
      <c r="A53" s="121"/>
    </row>
  </sheetData>
  <mergeCells count="12">
    <mergeCell ref="A3:C3"/>
    <mergeCell ref="E1:F1"/>
    <mergeCell ref="A2:D2"/>
    <mergeCell ref="E2:F2"/>
    <mergeCell ref="A4:D4"/>
    <mergeCell ref="D7:D9"/>
    <mergeCell ref="F7:F9"/>
    <mergeCell ref="A5:A9"/>
    <mergeCell ref="B7:B9"/>
    <mergeCell ref="E7:E9"/>
    <mergeCell ref="C7:C9"/>
    <mergeCell ref="B5:F6"/>
  </mergeCells>
  <phoneticPr fontId="0" type="noConversion"/>
  <hyperlinks>
    <hyperlink ref="E1:F1" location="'Spis tablic     List of tables'!A77" display="Powrót do spisu tablic"/>
    <hyperlink ref="E2:F2" location="'Spis tablic     List of tables'!A7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Normal="100" workbookViewId="0">
      <selection activeCell="K37" sqref="K37"/>
    </sheetView>
  </sheetViews>
  <sheetFormatPr defaultRowHeight="14.25"/>
  <cols>
    <col min="1" max="1" width="20.75" style="4" customWidth="1"/>
    <col min="2" max="6" width="21.75" style="4" customWidth="1"/>
  </cols>
  <sheetData>
    <row r="1" spans="1:6">
      <c r="A1" s="1637" t="s">
        <v>942</v>
      </c>
      <c r="B1" s="1637"/>
      <c r="C1" s="1637"/>
      <c r="D1" s="1637"/>
      <c r="E1" s="1694" t="s">
        <v>32</v>
      </c>
      <c r="F1" s="1694"/>
    </row>
    <row r="2" spans="1:6" ht="12.75" customHeight="1">
      <c r="A2" s="1505" t="s">
        <v>970</v>
      </c>
      <c r="B2" s="525"/>
      <c r="C2" s="525"/>
      <c r="D2" s="525"/>
      <c r="E2" s="1619" t="s">
        <v>298</v>
      </c>
      <c r="F2" s="1619"/>
    </row>
    <row r="3" spans="1:6" s="1339" customFormat="1" ht="12.75" customHeight="1">
      <c r="A3" s="2191" t="s">
        <v>662</v>
      </c>
      <c r="B3" s="2191"/>
      <c r="C3" s="2191"/>
      <c r="D3" s="2191"/>
      <c r="E3" s="1342"/>
      <c r="F3" s="1342"/>
    </row>
    <row r="4" spans="1:6" s="1339" customFormat="1" ht="12.75" customHeight="1">
      <c r="A4" s="2190" t="s">
        <v>971</v>
      </c>
      <c r="B4" s="2190"/>
      <c r="C4" s="2190"/>
      <c r="D4" s="2190"/>
      <c r="E4" s="1342"/>
      <c r="F4" s="1342"/>
    </row>
    <row r="5" spans="1:6" ht="2.1" customHeight="1">
      <c r="A5" s="1702" t="s">
        <v>1744</v>
      </c>
      <c r="B5" s="1664" t="s">
        <v>1743</v>
      </c>
      <c r="C5" s="1638"/>
      <c r="D5" s="1638"/>
      <c r="E5" s="1638"/>
      <c r="F5" s="1638"/>
    </row>
    <row r="6" spans="1:6" ht="12" customHeight="1">
      <c r="A6" s="1703"/>
      <c r="B6" s="1665"/>
      <c r="C6" s="1626"/>
      <c r="D6" s="1626"/>
      <c r="E6" s="1626"/>
      <c r="F6" s="1626"/>
    </row>
    <row r="7" spans="1:6" ht="15" customHeight="1">
      <c r="A7" s="1703"/>
      <c r="B7" s="1643" t="s">
        <v>1745</v>
      </c>
      <c r="C7" s="1643" t="s">
        <v>1746</v>
      </c>
      <c r="D7" s="1643" t="s">
        <v>1747</v>
      </c>
      <c r="E7" s="1643" t="s">
        <v>1748</v>
      </c>
      <c r="F7" s="1664" t="s">
        <v>1749</v>
      </c>
    </row>
    <row r="8" spans="1:6" ht="15" customHeight="1">
      <c r="A8" s="1703"/>
      <c r="B8" s="1644"/>
      <c r="C8" s="1644"/>
      <c r="D8" s="1644"/>
      <c r="E8" s="1644"/>
      <c r="F8" s="1665"/>
    </row>
    <row r="9" spans="1:6" ht="15" customHeight="1">
      <c r="A9" s="1703"/>
      <c r="B9" s="1644"/>
      <c r="C9" s="1644"/>
      <c r="D9" s="1644"/>
      <c r="E9" s="1644"/>
      <c r="F9" s="1665"/>
    </row>
    <row r="10" spans="1:6" s="125" customFormat="1" ht="12" customHeight="1">
      <c r="A10" s="982" t="s">
        <v>116</v>
      </c>
      <c r="B10" s="317">
        <v>12054</v>
      </c>
      <c r="C10" s="418">
        <v>17328</v>
      </c>
      <c r="D10" s="317">
        <v>8033</v>
      </c>
      <c r="E10" s="418">
        <v>18298</v>
      </c>
      <c r="F10" s="332">
        <v>15378</v>
      </c>
    </row>
    <row r="11" spans="1:6" s="125" customFormat="1" ht="10.9" customHeight="1">
      <c r="A11" s="1456" t="s">
        <v>117</v>
      </c>
      <c r="B11" s="172"/>
      <c r="C11" s="363"/>
      <c r="D11" s="172"/>
      <c r="E11" s="363"/>
      <c r="F11" s="173"/>
    </row>
    <row r="12" spans="1:6" s="125" customFormat="1" ht="10.9" customHeight="1">
      <c r="A12" s="986" t="s">
        <v>1714</v>
      </c>
      <c r="B12" s="172"/>
      <c r="C12" s="172"/>
      <c r="D12" s="172"/>
      <c r="E12" s="172"/>
      <c r="F12" s="173"/>
    </row>
    <row r="13" spans="1:6" s="125" customFormat="1" ht="10.9" customHeight="1">
      <c r="A13" s="987" t="s">
        <v>245</v>
      </c>
      <c r="B13" s="188">
        <v>1796</v>
      </c>
      <c r="C13" s="417">
        <v>3019</v>
      </c>
      <c r="D13" s="188">
        <v>1393</v>
      </c>
      <c r="E13" s="417">
        <v>3239</v>
      </c>
      <c r="F13" s="333">
        <v>2691</v>
      </c>
    </row>
    <row r="14" spans="1:6" s="125" customFormat="1" ht="10.5" customHeight="1">
      <c r="A14" s="1601" t="s">
        <v>1718</v>
      </c>
      <c r="B14" s="172"/>
      <c r="C14" s="363"/>
      <c r="D14" s="172"/>
      <c r="E14" s="363"/>
      <c r="F14" s="173"/>
    </row>
    <row r="15" spans="1:6" s="125" customFormat="1" ht="10.9" customHeight="1">
      <c r="A15" s="623" t="s">
        <v>275</v>
      </c>
      <c r="B15" s="172">
        <v>258</v>
      </c>
      <c r="C15" s="363">
        <v>481</v>
      </c>
      <c r="D15" s="172">
        <v>224</v>
      </c>
      <c r="E15" s="363">
        <v>534</v>
      </c>
      <c r="F15" s="173">
        <v>361</v>
      </c>
    </row>
    <row r="16" spans="1:6" s="125" customFormat="1" ht="12" customHeight="1">
      <c r="A16" s="623" t="s">
        <v>276</v>
      </c>
      <c r="B16" s="172">
        <v>681</v>
      </c>
      <c r="C16" s="363">
        <v>1099</v>
      </c>
      <c r="D16" s="172">
        <v>524</v>
      </c>
      <c r="E16" s="363">
        <v>1200</v>
      </c>
      <c r="F16" s="173">
        <v>971</v>
      </c>
    </row>
    <row r="17" spans="1:7" s="125" customFormat="1" ht="12" customHeight="1">
      <c r="A17" s="623" t="s">
        <v>248</v>
      </c>
      <c r="B17" s="172">
        <v>122</v>
      </c>
      <c r="C17" s="363">
        <v>337</v>
      </c>
      <c r="D17" s="172">
        <v>121</v>
      </c>
      <c r="E17" s="363">
        <v>228</v>
      </c>
      <c r="F17" s="173">
        <v>257</v>
      </c>
    </row>
    <row r="18" spans="1:7" s="125" customFormat="1" ht="12" customHeight="1">
      <c r="A18" s="623" t="s">
        <v>249</v>
      </c>
      <c r="B18" s="172">
        <v>257</v>
      </c>
      <c r="C18" s="363">
        <v>351</v>
      </c>
      <c r="D18" s="172">
        <v>139</v>
      </c>
      <c r="E18" s="363">
        <v>362</v>
      </c>
      <c r="F18" s="173">
        <v>214</v>
      </c>
    </row>
    <row r="19" spans="1:7" s="125" customFormat="1" ht="12" customHeight="1">
      <c r="A19" s="623" t="s">
        <v>277</v>
      </c>
      <c r="B19" s="172">
        <v>100</v>
      </c>
      <c r="C19" s="363">
        <v>274</v>
      </c>
      <c r="D19" s="172">
        <v>165</v>
      </c>
      <c r="E19" s="363">
        <v>347</v>
      </c>
      <c r="F19" s="173">
        <v>372</v>
      </c>
    </row>
    <row r="20" spans="1:7" s="125" customFormat="1" ht="12" customHeight="1">
      <c r="A20" s="623" t="s">
        <v>251</v>
      </c>
      <c r="B20" s="172">
        <v>378</v>
      </c>
      <c r="C20" s="363">
        <v>477</v>
      </c>
      <c r="D20" s="172">
        <v>220</v>
      </c>
      <c r="E20" s="363">
        <v>568</v>
      </c>
      <c r="F20" s="173">
        <v>516</v>
      </c>
    </row>
    <row r="21" spans="1:7" s="125" customFormat="1" ht="12" customHeight="1">
      <c r="A21" s="987" t="s">
        <v>252</v>
      </c>
      <c r="B21" s="419">
        <v>3383</v>
      </c>
      <c r="C21" s="417">
        <v>2583</v>
      </c>
      <c r="D21" s="188">
        <v>1512</v>
      </c>
      <c r="E21" s="417">
        <v>1748</v>
      </c>
      <c r="F21" s="333">
        <v>2804</v>
      </c>
    </row>
    <row r="22" spans="1:7" s="125" customFormat="1" ht="10.5" customHeight="1">
      <c r="A22" s="623" t="s">
        <v>278</v>
      </c>
      <c r="B22" s="172"/>
      <c r="C22" s="363"/>
      <c r="D22" s="172"/>
      <c r="E22" s="363"/>
      <c r="F22" s="173"/>
    </row>
    <row r="23" spans="1:7" s="125" customFormat="1" ht="10.5" customHeight="1">
      <c r="A23" s="1456" t="s">
        <v>254</v>
      </c>
      <c r="B23" s="188"/>
      <c r="C23" s="417"/>
      <c r="D23" s="188"/>
      <c r="E23" s="417"/>
      <c r="F23" s="333"/>
    </row>
    <row r="24" spans="1:7" s="125" customFormat="1" ht="10.9" customHeight="1">
      <c r="A24" s="623" t="s">
        <v>279</v>
      </c>
      <c r="B24" s="172">
        <v>3383</v>
      </c>
      <c r="C24" s="363">
        <v>2583</v>
      </c>
      <c r="D24" s="172">
        <v>1512</v>
      </c>
      <c r="E24" s="363">
        <v>1748</v>
      </c>
      <c r="F24" s="173">
        <v>2804</v>
      </c>
    </row>
    <row r="25" spans="1:7" s="125" customFormat="1" ht="12" customHeight="1">
      <c r="A25" s="987" t="s">
        <v>287</v>
      </c>
      <c r="B25" s="188">
        <v>2263</v>
      </c>
      <c r="C25" s="188">
        <v>3992</v>
      </c>
      <c r="D25" s="188">
        <v>1444</v>
      </c>
      <c r="E25" s="188">
        <v>4057</v>
      </c>
      <c r="F25" s="333">
        <v>2139</v>
      </c>
    </row>
    <row r="26" spans="1:7" s="125" customFormat="1" ht="10.5" customHeight="1">
      <c r="A26" s="987" t="s">
        <v>1750</v>
      </c>
      <c r="B26" s="172"/>
      <c r="C26" s="363"/>
      <c r="D26" s="172"/>
      <c r="E26" s="363"/>
      <c r="F26" s="173"/>
    </row>
    <row r="27" spans="1:7" s="125" customFormat="1" ht="12" customHeight="1">
      <c r="A27" s="623" t="s">
        <v>314</v>
      </c>
      <c r="B27" s="172">
        <v>390</v>
      </c>
      <c r="C27" s="363">
        <v>746</v>
      </c>
      <c r="D27" s="172">
        <v>170</v>
      </c>
      <c r="E27" s="834">
        <v>727</v>
      </c>
      <c r="F27" s="173">
        <v>365</v>
      </c>
      <c r="G27" s="719"/>
    </row>
    <row r="28" spans="1:7" s="125" customFormat="1" ht="12" customHeight="1">
      <c r="A28" s="623" t="s">
        <v>258</v>
      </c>
      <c r="B28" s="172">
        <v>545</v>
      </c>
      <c r="C28" s="363">
        <v>1173</v>
      </c>
      <c r="D28" s="172">
        <v>477</v>
      </c>
      <c r="E28" s="363">
        <v>1226</v>
      </c>
      <c r="F28" s="173">
        <v>678</v>
      </c>
      <c r="G28" s="719"/>
    </row>
    <row r="29" spans="1:7" s="125" customFormat="1" ht="12" customHeight="1">
      <c r="A29" s="623" t="s">
        <v>280</v>
      </c>
      <c r="B29" s="172">
        <v>956</v>
      </c>
      <c r="C29" s="363">
        <v>1704</v>
      </c>
      <c r="D29" s="172">
        <v>624</v>
      </c>
      <c r="E29" s="363">
        <v>1773</v>
      </c>
      <c r="F29" s="173">
        <v>830</v>
      </c>
      <c r="G29" s="719"/>
    </row>
    <row r="30" spans="1:7" s="125" customFormat="1" ht="10.5" customHeight="1">
      <c r="A30" s="623" t="s">
        <v>278</v>
      </c>
      <c r="B30" s="991"/>
      <c r="C30" s="363"/>
      <c r="D30" s="172"/>
      <c r="E30" s="363"/>
      <c r="F30" s="173"/>
      <c r="G30" s="719"/>
    </row>
    <row r="31" spans="1:7" s="125" customFormat="1" ht="10.5" customHeight="1">
      <c r="A31" s="1456" t="s">
        <v>254</v>
      </c>
      <c r="B31" s="172"/>
      <c r="C31" s="363"/>
      <c r="D31" s="172"/>
      <c r="E31" s="363"/>
      <c r="F31" s="173"/>
      <c r="G31" s="719"/>
    </row>
    <row r="32" spans="1:7" s="125" customFormat="1" ht="10.9" customHeight="1">
      <c r="A32" s="623" t="s">
        <v>281</v>
      </c>
      <c r="B32" s="191">
        <v>372</v>
      </c>
      <c r="C32" s="191">
        <v>369</v>
      </c>
      <c r="D32" s="191">
        <v>173</v>
      </c>
      <c r="E32" s="191">
        <v>331</v>
      </c>
      <c r="F32" s="335">
        <v>266</v>
      </c>
      <c r="G32" s="719"/>
    </row>
    <row r="33" spans="1:7" s="125" customFormat="1" ht="12" customHeight="1">
      <c r="A33" s="987" t="s">
        <v>434</v>
      </c>
      <c r="B33" s="190">
        <v>942</v>
      </c>
      <c r="C33" s="190">
        <v>1629</v>
      </c>
      <c r="D33" s="190">
        <v>951</v>
      </c>
      <c r="E33" s="190">
        <v>2253</v>
      </c>
      <c r="F33" s="334">
        <v>2375</v>
      </c>
      <c r="G33" s="719"/>
    </row>
    <row r="34" spans="1:7" s="125" customFormat="1" ht="10.5" customHeight="1">
      <c r="A34" s="987" t="s">
        <v>1717</v>
      </c>
      <c r="B34" s="191"/>
      <c r="C34" s="191"/>
      <c r="D34" s="191"/>
      <c r="E34" s="191"/>
      <c r="F34" s="335"/>
      <c r="G34" s="719"/>
    </row>
    <row r="35" spans="1:7" s="125" customFormat="1" ht="10.9" customHeight="1">
      <c r="A35" s="623" t="s">
        <v>440</v>
      </c>
      <c r="B35" s="191">
        <v>469</v>
      </c>
      <c r="C35" s="191">
        <v>721</v>
      </c>
      <c r="D35" s="191">
        <v>512</v>
      </c>
      <c r="E35" s="191">
        <v>1047</v>
      </c>
      <c r="F35" s="335">
        <v>1125</v>
      </c>
      <c r="G35" s="719"/>
    </row>
    <row r="36" spans="1:7" s="125" customFormat="1" ht="12" customHeight="1">
      <c r="A36" s="623" t="s">
        <v>441</v>
      </c>
      <c r="B36" s="191">
        <v>187</v>
      </c>
      <c r="C36" s="191">
        <v>323</v>
      </c>
      <c r="D36" s="191">
        <v>163</v>
      </c>
      <c r="E36" s="191">
        <v>393</v>
      </c>
      <c r="F36" s="335">
        <v>340</v>
      </c>
      <c r="G36" s="719"/>
    </row>
    <row r="37" spans="1:7" s="125" customFormat="1" ht="12" customHeight="1">
      <c r="A37" s="623" t="s">
        <v>439</v>
      </c>
      <c r="B37" s="191">
        <v>286</v>
      </c>
      <c r="C37" s="191">
        <v>585</v>
      </c>
      <c r="D37" s="191">
        <v>276</v>
      </c>
      <c r="E37" s="191">
        <v>813</v>
      </c>
      <c r="F37" s="335">
        <v>910</v>
      </c>
      <c r="G37" s="719"/>
    </row>
    <row r="38" spans="1:7" s="125" customFormat="1" ht="12" customHeight="1">
      <c r="A38" s="987" t="s">
        <v>288</v>
      </c>
      <c r="B38" s="190">
        <v>1833</v>
      </c>
      <c r="C38" s="190">
        <v>3167</v>
      </c>
      <c r="D38" s="190">
        <v>1377</v>
      </c>
      <c r="E38" s="190">
        <v>3411</v>
      </c>
      <c r="F38" s="334">
        <v>2843</v>
      </c>
      <c r="G38" s="719"/>
    </row>
    <row r="39" spans="1:7" s="125" customFormat="1" ht="10.5" customHeight="1">
      <c r="A39" s="987" t="s">
        <v>1740</v>
      </c>
      <c r="B39" s="191"/>
      <c r="C39" s="191"/>
      <c r="D39" s="191"/>
      <c r="E39" s="191"/>
      <c r="F39" s="335"/>
    </row>
    <row r="40" spans="1:7" s="125" customFormat="1" ht="10.9" customHeight="1">
      <c r="A40" s="623" t="s">
        <v>282</v>
      </c>
      <c r="B40" s="191">
        <v>468</v>
      </c>
      <c r="C40" s="191">
        <v>794</v>
      </c>
      <c r="D40" s="191">
        <v>352</v>
      </c>
      <c r="E40" s="191">
        <v>807</v>
      </c>
      <c r="F40" s="335">
        <v>876</v>
      </c>
    </row>
    <row r="41" spans="1:7" s="125" customFormat="1" ht="12" customHeight="1">
      <c r="A41" s="623" t="s">
        <v>263</v>
      </c>
      <c r="B41" s="191">
        <v>575</v>
      </c>
      <c r="C41" s="191">
        <v>1021</v>
      </c>
      <c r="D41" s="191">
        <v>380</v>
      </c>
      <c r="E41" s="191">
        <v>765</v>
      </c>
      <c r="F41" s="335">
        <v>707</v>
      </c>
    </row>
    <row r="42" spans="1:7" s="125" customFormat="1" ht="12" customHeight="1">
      <c r="A42" s="623" t="s">
        <v>283</v>
      </c>
      <c r="B42" s="191">
        <v>419</v>
      </c>
      <c r="C42" s="191">
        <v>625</v>
      </c>
      <c r="D42" s="191">
        <v>347</v>
      </c>
      <c r="E42" s="191">
        <v>779</v>
      </c>
      <c r="F42" s="335">
        <v>564</v>
      </c>
      <c r="G42" s="719"/>
    </row>
    <row r="43" spans="1:7" s="125" customFormat="1" ht="12" customHeight="1">
      <c r="A43" s="623" t="s">
        <v>284</v>
      </c>
      <c r="B43" s="191">
        <v>371</v>
      </c>
      <c r="C43" s="191">
        <v>727</v>
      </c>
      <c r="D43" s="191">
        <v>298</v>
      </c>
      <c r="E43" s="191">
        <v>1060</v>
      </c>
      <c r="F43" s="335">
        <v>696</v>
      </c>
      <c r="G43" s="719"/>
    </row>
    <row r="44" spans="1:7" s="125" customFormat="1" ht="12" customHeight="1">
      <c r="A44" s="987" t="s">
        <v>266</v>
      </c>
      <c r="B44" s="190">
        <v>1837</v>
      </c>
      <c r="C44" s="190">
        <v>2938</v>
      </c>
      <c r="D44" s="190">
        <v>1356</v>
      </c>
      <c r="E44" s="190">
        <v>3590</v>
      </c>
      <c r="F44" s="334">
        <v>2526</v>
      </c>
      <c r="G44" s="719"/>
    </row>
    <row r="45" spans="1:7" s="125" customFormat="1" ht="10.5" customHeight="1">
      <c r="A45" s="987" t="s">
        <v>1739</v>
      </c>
      <c r="B45" s="191"/>
      <c r="C45" s="191"/>
      <c r="D45" s="191"/>
      <c r="E45" s="191"/>
      <c r="F45" s="335"/>
      <c r="G45" s="719"/>
    </row>
    <row r="46" spans="1:7" s="125" customFormat="1" ht="10.9" customHeight="1">
      <c r="A46" s="623" t="s">
        <v>267</v>
      </c>
      <c r="B46" s="191">
        <v>288</v>
      </c>
      <c r="C46" s="191">
        <v>484</v>
      </c>
      <c r="D46" s="191">
        <v>175</v>
      </c>
      <c r="E46" s="191">
        <v>580</v>
      </c>
      <c r="F46" s="335">
        <v>401</v>
      </c>
    </row>
    <row r="47" spans="1:7" s="125" customFormat="1" ht="12" customHeight="1">
      <c r="A47" s="623" t="s">
        <v>285</v>
      </c>
      <c r="B47" s="191">
        <v>287</v>
      </c>
      <c r="C47" s="191">
        <v>520</v>
      </c>
      <c r="D47" s="191">
        <v>337</v>
      </c>
      <c r="E47" s="191">
        <v>869</v>
      </c>
      <c r="F47" s="335">
        <v>503</v>
      </c>
    </row>
    <row r="48" spans="1:7" s="125" customFormat="1" ht="12" customHeight="1">
      <c r="A48" s="623" t="s">
        <v>269</v>
      </c>
      <c r="B48" s="191">
        <v>656</v>
      </c>
      <c r="C48" s="191">
        <v>1191</v>
      </c>
      <c r="D48" s="191">
        <v>465</v>
      </c>
      <c r="E48" s="191">
        <v>1417</v>
      </c>
      <c r="F48" s="335">
        <v>1001</v>
      </c>
      <c r="G48" s="719"/>
    </row>
    <row r="49" spans="1:7" s="125" customFormat="1" ht="10.5" customHeight="1">
      <c r="A49" s="623" t="s">
        <v>278</v>
      </c>
      <c r="B49" s="191"/>
      <c r="C49" s="191"/>
      <c r="D49" s="191"/>
      <c r="E49" s="191"/>
      <c r="F49" s="335"/>
      <c r="G49" s="719"/>
    </row>
    <row r="50" spans="1:7" s="125" customFormat="1" ht="10.5" customHeight="1">
      <c r="A50" s="1456" t="s">
        <v>254</v>
      </c>
      <c r="B50" s="191"/>
      <c r="C50" s="191"/>
      <c r="D50" s="191"/>
      <c r="E50" s="191"/>
      <c r="F50" s="335"/>
      <c r="G50" s="719"/>
    </row>
    <row r="51" spans="1:7" s="125" customFormat="1" ht="10.5" customHeight="1">
      <c r="A51" s="623" t="s">
        <v>286</v>
      </c>
      <c r="B51" s="191">
        <v>606</v>
      </c>
      <c r="C51" s="191">
        <v>743</v>
      </c>
      <c r="D51" s="191">
        <v>379</v>
      </c>
      <c r="E51" s="191">
        <v>724</v>
      </c>
      <c r="F51" s="335">
        <v>621</v>
      </c>
      <c r="G51" s="719"/>
    </row>
    <row r="52" spans="1:7" ht="13.15" customHeight="1">
      <c r="A52" s="743" t="s">
        <v>1751</v>
      </c>
      <c r="B52" s="480"/>
      <c r="C52" s="480"/>
      <c r="D52" s="480"/>
      <c r="E52" s="480"/>
      <c r="F52" s="480"/>
      <c r="G52" s="20"/>
    </row>
    <row r="53" spans="1:7" ht="13.15" customHeight="1">
      <c r="A53" s="479" t="s">
        <v>1752</v>
      </c>
      <c r="B53" s="480"/>
      <c r="C53" s="480"/>
      <c r="D53" s="480"/>
      <c r="E53" s="480"/>
      <c r="F53" s="480"/>
      <c r="G53" s="20"/>
    </row>
    <row r="54" spans="1:7">
      <c r="A54" s="121"/>
      <c r="B54" s="121"/>
      <c r="C54" s="121"/>
    </row>
    <row r="55" spans="1:7">
      <c r="A55" s="121"/>
      <c r="B55" s="121"/>
      <c r="C55" s="121"/>
    </row>
  </sheetData>
  <mergeCells count="12">
    <mergeCell ref="D7:D9"/>
    <mergeCell ref="E7:E9"/>
    <mergeCell ref="E1:F1"/>
    <mergeCell ref="E2:F2"/>
    <mergeCell ref="A4:D4"/>
    <mergeCell ref="A1:D1"/>
    <mergeCell ref="A3:D3"/>
    <mergeCell ref="F7:F9"/>
    <mergeCell ref="C7:C9"/>
    <mergeCell ref="A5:A9"/>
    <mergeCell ref="B5:F6"/>
    <mergeCell ref="B7:B9"/>
  </mergeCells>
  <phoneticPr fontId="0" type="noConversion"/>
  <hyperlinks>
    <hyperlink ref="E1:F1" location="'Spis tablic     List of tables'!A78" display="Powrót do spisu tablic"/>
    <hyperlink ref="E2:F2" location="'Spis tablic     List of tables'!A78"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selection activeCell="L45" sqref="L45"/>
    </sheetView>
  </sheetViews>
  <sheetFormatPr defaultRowHeight="14.25"/>
  <cols>
    <col min="1" max="1" width="20.75" style="4" customWidth="1"/>
    <col min="2" max="7" width="18.75" style="4" customWidth="1"/>
  </cols>
  <sheetData>
    <row r="1" spans="1:13" ht="14.85" customHeight="1">
      <c r="A1" s="1642" t="s">
        <v>941</v>
      </c>
      <c r="B1" s="1642"/>
      <c r="C1" s="1642"/>
      <c r="D1" s="1642"/>
      <c r="E1" s="1642"/>
      <c r="F1" s="1694" t="s">
        <v>32</v>
      </c>
      <c r="G1" s="1694"/>
    </row>
    <row r="2" spans="1:13" s="1339" customFormat="1" ht="14.85" customHeight="1">
      <c r="A2" s="1699" t="s">
        <v>1753</v>
      </c>
      <c r="B2" s="1699"/>
      <c r="C2" s="1699"/>
      <c r="D2" s="1699"/>
      <c r="E2" s="1699"/>
      <c r="F2" s="1619" t="s">
        <v>298</v>
      </c>
      <c r="G2" s="1619"/>
    </row>
    <row r="3" spans="1:13" ht="8.1" customHeight="1">
      <c r="A3" s="1702" t="s">
        <v>1754</v>
      </c>
      <c r="B3" s="1664" t="s">
        <v>1755</v>
      </c>
      <c r="C3" s="927"/>
      <c r="D3" s="820"/>
      <c r="E3" s="1664" t="s">
        <v>1757</v>
      </c>
      <c r="F3" s="927"/>
      <c r="G3" s="927"/>
    </row>
    <row r="4" spans="1:13" ht="14.85" customHeight="1">
      <c r="A4" s="1703"/>
      <c r="B4" s="1665"/>
      <c r="C4" s="929"/>
      <c r="D4" s="821"/>
      <c r="E4" s="1665"/>
      <c r="F4" s="929"/>
      <c r="G4" s="929"/>
    </row>
    <row r="5" spans="1:13" ht="14.85" customHeight="1">
      <c r="A5" s="1703"/>
      <c r="B5" s="1665"/>
      <c r="C5" s="1610" t="s">
        <v>36</v>
      </c>
      <c r="D5" s="1643" t="s">
        <v>1756</v>
      </c>
      <c r="E5" s="1665"/>
      <c r="F5" s="1610" t="s">
        <v>36</v>
      </c>
      <c r="G5" s="1638" t="s">
        <v>1758</v>
      </c>
    </row>
    <row r="6" spans="1:13" ht="14.85" customHeight="1">
      <c r="A6" s="1703"/>
      <c r="B6" s="1665"/>
      <c r="C6" s="1611"/>
      <c r="D6" s="1644"/>
      <c r="E6" s="1665"/>
      <c r="F6" s="1611"/>
      <c r="G6" s="1626"/>
    </row>
    <row r="7" spans="1:13" ht="14.85" customHeight="1">
      <c r="A7" s="1703"/>
      <c r="B7" s="1665"/>
      <c r="C7" s="1611"/>
      <c r="D7" s="1644"/>
      <c r="E7" s="1665"/>
      <c r="F7" s="1611"/>
      <c r="G7" s="1626"/>
    </row>
    <row r="8" spans="1:13" ht="8.1" customHeight="1">
      <c r="A8" s="1703"/>
      <c r="B8" s="1665"/>
      <c r="C8" s="1611"/>
      <c r="D8" s="1644"/>
      <c r="E8" s="1665"/>
      <c r="F8" s="1611"/>
      <c r="G8" s="1626"/>
    </row>
    <row r="9" spans="1:13" s="125" customFormat="1" ht="12" customHeight="1">
      <c r="A9" s="982" t="s">
        <v>116</v>
      </c>
      <c r="B9" s="1110">
        <v>8687</v>
      </c>
      <c r="C9" s="318">
        <v>91.4</v>
      </c>
      <c r="D9" s="1110">
        <v>3704</v>
      </c>
      <c r="E9" s="713">
        <v>849.9</v>
      </c>
      <c r="F9" s="318">
        <v>95.6</v>
      </c>
      <c r="G9" s="713">
        <v>563.4</v>
      </c>
    </row>
    <row r="10" spans="1:13" s="125" customFormat="1" ht="12" customHeight="1">
      <c r="A10" s="1456" t="s">
        <v>117</v>
      </c>
      <c r="B10" s="131"/>
      <c r="C10" s="168"/>
      <c r="D10" s="131"/>
      <c r="E10" s="949"/>
      <c r="F10" s="168"/>
      <c r="G10" s="602"/>
      <c r="H10" s="298"/>
    </row>
    <row r="11" spans="1:13" s="125" customFormat="1" ht="12" customHeight="1">
      <c r="A11" s="986" t="s">
        <v>1729</v>
      </c>
      <c r="B11" s="172"/>
      <c r="C11" s="168"/>
      <c r="D11" s="172"/>
      <c r="E11" s="949"/>
      <c r="F11" s="168"/>
      <c r="G11" s="602"/>
      <c r="H11" s="298"/>
      <c r="I11" s="425"/>
      <c r="K11" s="298"/>
    </row>
    <row r="12" spans="1:13" s="125" customFormat="1" ht="12" customHeight="1">
      <c r="A12" s="987" t="s">
        <v>245</v>
      </c>
      <c r="B12" s="1116">
        <v>1813</v>
      </c>
      <c r="C12" s="152">
        <v>99.7</v>
      </c>
      <c r="D12" s="1116">
        <v>1283</v>
      </c>
      <c r="E12" s="1570">
        <v>242.9</v>
      </c>
      <c r="F12" s="152">
        <v>101</v>
      </c>
      <c r="G12" s="1570">
        <v>193.8</v>
      </c>
      <c r="H12" s="298"/>
      <c r="I12" s="340"/>
      <c r="K12" s="298"/>
    </row>
    <row r="13" spans="1:13" s="125" customFormat="1" ht="12" customHeight="1">
      <c r="A13" s="987" t="s">
        <v>991</v>
      </c>
      <c r="B13" s="172"/>
      <c r="C13" s="168"/>
      <c r="D13" s="172"/>
      <c r="E13" s="949"/>
      <c r="F13" s="152"/>
      <c r="G13" s="602"/>
      <c r="H13" s="298"/>
      <c r="I13" s="298"/>
      <c r="K13" s="298"/>
    </row>
    <row r="14" spans="1:13" s="125" customFormat="1" ht="11.1" customHeight="1">
      <c r="A14" s="623" t="s">
        <v>275</v>
      </c>
      <c r="B14" s="577">
        <v>176</v>
      </c>
      <c r="C14" s="168">
        <v>89.8</v>
      </c>
      <c r="D14" s="577">
        <v>175</v>
      </c>
      <c r="E14" s="169">
        <v>21.4</v>
      </c>
      <c r="F14" s="168">
        <v>86.1</v>
      </c>
      <c r="G14" s="169">
        <v>21.3</v>
      </c>
      <c r="H14" s="298"/>
      <c r="I14" s="298"/>
      <c r="J14" s="314"/>
      <c r="K14" s="298"/>
    </row>
    <row r="15" spans="1:13" s="125" customFormat="1" ht="11.1" customHeight="1">
      <c r="A15" s="623" t="s">
        <v>276</v>
      </c>
      <c r="B15" s="577">
        <v>921</v>
      </c>
      <c r="C15" s="168">
        <v>127.9</v>
      </c>
      <c r="D15" s="577">
        <v>577</v>
      </c>
      <c r="E15" s="169">
        <v>124.5</v>
      </c>
      <c r="F15" s="168">
        <v>116.6</v>
      </c>
      <c r="G15" s="169">
        <v>91.3</v>
      </c>
      <c r="H15" s="298"/>
      <c r="I15" s="298"/>
      <c r="J15" s="298"/>
      <c r="K15" s="298"/>
      <c r="L15" s="298"/>
      <c r="M15" s="298"/>
    </row>
    <row r="16" spans="1:13" s="125" customFormat="1" ht="11.1" customHeight="1">
      <c r="A16" s="623" t="s">
        <v>248</v>
      </c>
      <c r="B16" s="577">
        <v>40</v>
      </c>
      <c r="C16" s="168">
        <v>83.3</v>
      </c>
      <c r="D16" s="577">
        <v>40</v>
      </c>
      <c r="E16" s="169">
        <v>5.8</v>
      </c>
      <c r="F16" s="168">
        <v>81.2</v>
      </c>
      <c r="G16" s="169">
        <v>5.8</v>
      </c>
      <c r="H16" s="298"/>
      <c r="I16" s="298"/>
      <c r="J16" s="298"/>
      <c r="K16" s="298"/>
      <c r="L16" s="298"/>
      <c r="M16" s="298"/>
    </row>
    <row r="17" spans="1:13" s="125" customFormat="1" ht="11.1" customHeight="1">
      <c r="A17" s="623" t="s">
        <v>249</v>
      </c>
      <c r="B17" s="577">
        <v>229</v>
      </c>
      <c r="C17" s="168">
        <v>81.8</v>
      </c>
      <c r="D17" s="577">
        <v>198</v>
      </c>
      <c r="E17" s="169">
        <v>34.700000000000003</v>
      </c>
      <c r="F17" s="168">
        <v>82.4</v>
      </c>
      <c r="G17" s="169">
        <v>32.5</v>
      </c>
      <c r="H17" s="298"/>
      <c r="I17" s="298"/>
      <c r="J17" s="298"/>
      <c r="K17" s="298"/>
      <c r="L17" s="298"/>
      <c r="M17" s="298"/>
    </row>
    <row r="18" spans="1:13" s="125" customFormat="1" ht="11.1" customHeight="1">
      <c r="A18" s="623" t="s">
        <v>277</v>
      </c>
      <c r="B18" s="577">
        <v>51</v>
      </c>
      <c r="C18" s="168">
        <v>76.099999999999994</v>
      </c>
      <c r="D18" s="577">
        <v>51</v>
      </c>
      <c r="E18" s="169">
        <v>6.7</v>
      </c>
      <c r="F18" s="168">
        <v>73.099999999999994</v>
      </c>
      <c r="G18" s="169">
        <v>6.7</v>
      </c>
      <c r="H18" s="298"/>
      <c r="I18" s="298"/>
      <c r="J18" s="298"/>
      <c r="K18" s="298"/>
      <c r="L18" s="298"/>
      <c r="M18" s="298"/>
    </row>
    <row r="19" spans="1:13" s="125" customFormat="1" ht="11.1" customHeight="1">
      <c r="A19" s="623" t="s">
        <v>251</v>
      </c>
      <c r="B19" s="577">
        <v>396</v>
      </c>
      <c r="C19" s="168">
        <v>78.099999999999994</v>
      </c>
      <c r="D19" s="577">
        <v>242</v>
      </c>
      <c r="E19" s="169">
        <v>49.8</v>
      </c>
      <c r="F19" s="168">
        <v>98.5</v>
      </c>
      <c r="G19" s="169">
        <v>36.200000000000003</v>
      </c>
      <c r="H19" s="229"/>
      <c r="I19" s="393"/>
      <c r="J19" s="298"/>
      <c r="K19" s="298"/>
      <c r="L19" s="298"/>
      <c r="M19" s="298"/>
    </row>
    <row r="20" spans="1:13" s="125" customFormat="1" ht="12" customHeight="1">
      <c r="A20" s="987" t="s">
        <v>252</v>
      </c>
      <c r="B20" s="1116">
        <v>4502</v>
      </c>
      <c r="C20" s="152">
        <v>85.6</v>
      </c>
      <c r="D20" s="1116">
        <v>285</v>
      </c>
      <c r="E20" s="1570">
        <v>266.39999999999998</v>
      </c>
      <c r="F20" s="152">
        <v>90.1</v>
      </c>
      <c r="G20" s="153">
        <v>43.8</v>
      </c>
      <c r="H20" s="227"/>
      <c r="I20" s="227"/>
      <c r="J20" s="298"/>
      <c r="K20" s="298"/>
      <c r="L20" s="298"/>
      <c r="M20" s="298"/>
    </row>
    <row r="21" spans="1:13" s="125" customFormat="1" ht="12" customHeight="1">
      <c r="A21" s="623" t="s">
        <v>278</v>
      </c>
      <c r="B21" s="172"/>
      <c r="C21" s="168"/>
      <c r="D21" s="172"/>
      <c r="E21" s="949"/>
      <c r="F21" s="152"/>
      <c r="G21" s="602"/>
      <c r="H21" s="298"/>
      <c r="I21" s="298"/>
      <c r="J21" s="298"/>
      <c r="K21" s="298"/>
      <c r="L21" s="298"/>
      <c r="M21" s="298"/>
    </row>
    <row r="22" spans="1:13" s="125" customFormat="1" ht="12" customHeight="1">
      <c r="A22" s="1456" t="s">
        <v>254</v>
      </c>
      <c r="B22" s="188"/>
      <c r="C22" s="152"/>
      <c r="D22" s="188"/>
      <c r="E22" s="1219"/>
      <c r="F22" s="152"/>
      <c r="G22" s="602"/>
      <c r="H22" s="298"/>
      <c r="I22" s="298"/>
      <c r="J22" s="298"/>
      <c r="K22" s="219"/>
      <c r="L22" s="229"/>
      <c r="M22" s="298"/>
    </row>
    <row r="23" spans="1:13" s="125" customFormat="1" ht="12" customHeight="1">
      <c r="A23" s="623" t="s">
        <v>279</v>
      </c>
      <c r="B23" s="577">
        <v>4502</v>
      </c>
      <c r="C23" s="168">
        <v>85.6</v>
      </c>
      <c r="D23" s="577">
        <v>285</v>
      </c>
      <c r="E23" s="169">
        <v>266.39999999999998</v>
      </c>
      <c r="F23" s="168">
        <v>90.1</v>
      </c>
      <c r="G23" s="602">
        <v>43.8</v>
      </c>
      <c r="H23" s="298"/>
      <c r="I23" s="298"/>
      <c r="J23" s="298"/>
      <c r="K23" s="219"/>
      <c r="L23" s="229"/>
      <c r="M23" s="298"/>
    </row>
    <row r="24" spans="1:13" s="125" customFormat="1" ht="12" customHeight="1">
      <c r="A24" s="987" t="s">
        <v>287</v>
      </c>
      <c r="B24" s="1116">
        <v>528</v>
      </c>
      <c r="C24" s="152">
        <v>82.1</v>
      </c>
      <c r="D24" s="1116">
        <v>522</v>
      </c>
      <c r="E24" s="1570">
        <v>82.1</v>
      </c>
      <c r="F24" s="152">
        <v>80.599999999999994</v>
      </c>
      <c r="G24" s="153">
        <v>81.400000000000006</v>
      </c>
      <c r="H24" s="298"/>
      <c r="I24" s="298"/>
      <c r="J24" s="298"/>
      <c r="K24" s="298"/>
      <c r="L24" s="340"/>
      <c r="M24" s="298"/>
    </row>
    <row r="25" spans="1:13" s="125" customFormat="1" ht="12" customHeight="1">
      <c r="A25" s="987" t="s">
        <v>1716</v>
      </c>
      <c r="B25" s="172"/>
      <c r="C25" s="168"/>
      <c r="D25" s="172"/>
      <c r="E25" s="949"/>
      <c r="F25" s="152"/>
      <c r="G25" s="602"/>
      <c r="H25" s="298"/>
      <c r="I25" s="298"/>
      <c r="J25" s="298"/>
      <c r="K25" s="340"/>
      <c r="L25" s="298"/>
      <c r="M25" s="298"/>
    </row>
    <row r="26" spans="1:13" s="125" customFormat="1" ht="12" customHeight="1">
      <c r="A26" s="623" t="s">
        <v>314</v>
      </c>
      <c r="B26" s="577">
        <v>179</v>
      </c>
      <c r="C26" s="168">
        <v>100</v>
      </c>
      <c r="D26" s="577">
        <v>179</v>
      </c>
      <c r="E26" s="169">
        <v>23.5</v>
      </c>
      <c r="F26" s="168">
        <v>98.9</v>
      </c>
      <c r="G26" s="602">
        <v>23.5</v>
      </c>
      <c r="H26" s="298"/>
      <c r="I26" s="298"/>
      <c r="J26" s="229"/>
      <c r="K26" s="126"/>
      <c r="L26" s="229"/>
      <c r="M26" s="298"/>
    </row>
    <row r="27" spans="1:13" s="125" customFormat="1" ht="12" customHeight="1">
      <c r="A27" s="623" t="s">
        <v>258</v>
      </c>
      <c r="B27" s="577">
        <v>216</v>
      </c>
      <c r="C27" s="168">
        <v>78.5</v>
      </c>
      <c r="D27" s="577">
        <v>216</v>
      </c>
      <c r="E27" s="169">
        <v>37.9</v>
      </c>
      <c r="F27" s="168">
        <v>75.099999999999994</v>
      </c>
      <c r="G27" s="602">
        <v>37.9</v>
      </c>
      <c r="H27" s="298"/>
      <c r="I27" s="298"/>
      <c r="J27" s="227"/>
      <c r="K27" s="229"/>
      <c r="L27" s="229"/>
      <c r="M27" s="298"/>
    </row>
    <row r="28" spans="1:13" s="125" customFormat="1" ht="12" customHeight="1">
      <c r="A28" s="623" t="s">
        <v>280</v>
      </c>
      <c r="B28" s="577">
        <v>58</v>
      </c>
      <c r="C28" s="168">
        <v>56.3</v>
      </c>
      <c r="D28" s="577">
        <v>58</v>
      </c>
      <c r="E28" s="169">
        <v>8.4</v>
      </c>
      <c r="F28" s="168">
        <v>53.5</v>
      </c>
      <c r="G28" s="602">
        <v>8.4</v>
      </c>
      <c r="H28" s="298"/>
      <c r="I28" s="298"/>
      <c r="J28" s="298"/>
      <c r="K28" s="298"/>
      <c r="L28" s="298"/>
      <c r="M28" s="298"/>
    </row>
    <row r="29" spans="1:13" s="125" customFormat="1" ht="12" customHeight="1">
      <c r="A29" s="623" t="s">
        <v>278</v>
      </c>
      <c r="B29" s="131"/>
      <c r="C29" s="168"/>
      <c r="D29" s="131"/>
      <c r="E29" s="169"/>
      <c r="F29" s="168"/>
      <c r="G29" s="602"/>
      <c r="H29" s="298"/>
      <c r="I29" s="298"/>
      <c r="J29" s="393"/>
      <c r="K29" s="298"/>
      <c r="L29" s="298"/>
      <c r="M29" s="298"/>
    </row>
    <row r="30" spans="1:13" s="125" customFormat="1" ht="12" customHeight="1">
      <c r="A30" s="1456" t="s">
        <v>254</v>
      </c>
      <c r="B30" s="131"/>
      <c r="C30" s="168"/>
      <c r="D30" s="131"/>
      <c r="E30" s="169"/>
      <c r="F30" s="168"/>
      <c r="G30" s="602"/>
      <c r="H30" s="298"/>
      <c r="I30" s="298"/>
      <c r="J30" s="229"/>
      <c r="K30" s="298"/>
      <c r="L30" s="298"/>
      <c r="M30" s="298"/>
    </row>
    <row r="31" spans="1:13" s="125" customFormat="1" ht="12" customHeight="1">
      <c r="A31" s="623" t="s">
        <v>281</v>
      </c>
      <c r="B31" s="577">
        <v>75</v>
      </c>
      <c r="C31" s="168">
        <v>87.2</v>
      </c>
      <c r="D31" s="577">
        <v>69</v>
      </c>
      <c r="E31" s="949">
        <v>12.3</v>
      </c>
      <c r="F31" s="168">
        <v>103.6</v>
      </c>
      <c r="G31" s="602">
        <v>11.7</v>
      </c>
      <c r="H31" s="298"/>
      <c r="I31" s="298"/>
      <c r="J31" s="298"/>
      <c r="K31" s="298"/>
      <c r="L31" s="298"/>
      <c r="M31" s="298"/>
    </row>
    <row r="32" spans="1:13" s="125" customFormat="1" ht="12" customHeight="1">
      <c r="A32" s="987" t="s">
        <v>436</v>
      </c>
      <c r="B32" s="1116">
        <v>541</v>
      </c>
      <c r="C32" s="152">
        <v>100.2</v>
      </c>
      <c r="D32" s="1116">
        <v>489</v>
      </c>
      <c r="E32" s="1219">
        <v>88.1</v>
      </c>
      <c r="F32" s="152">
        <v>110.7</v>
      </c>
      <c r="G32" s="153">
        <v>85.3</v>
      </c>
      <c r="H32" s="298"/>
      <c r="I32" s="298"/>
      <c r="J32" s="298"/>
      <c r="K32" s="298"/>
      <c r="L32" s="298"/>
      <c r="M32" s="298"/>
    </row>
    <row r="33" spans="1:13" s="125" customFormat="1" ht="12" customHeight="1">
      <c r="A33" s="987" t="s">
        <v>1731</v>
      </c>
      <c r="B33" s="131"/>
      <c r="C33" s="168"/>
      <c r="D33" s="131"/>
      <c r="E33" s="169"/>
      <c r="F33" s="168"/>
      <c r="G33" s="602"/>
      <c r="H33" s="298"/>
      <c r="I33" s="298"/>
      <c r="J33" s="298"/>
      <c r="K33" s="219"/>
      <c r="L33" s="219"/>
      <c r="M33" s="229"/>
    </row>
    <row r="34" spans="1:13" s="519" customFormat="1" ht="12" customHeight="1">
      <c r="A34" s="623" t="s">
        <v>437</v>
      </c>
      <c r="B34" s="577">
        <v>301</v>
      </c>
      <c r="C34" s="168">
        <v>110.3</v>
      </c>
      <c r="D34" s="577">
        <v>269</v>
      </c>
      <c r="E34" s="169">
        <v>48.8</v>
      </c>
      <c r="F34" s="168">
        <v>110.9</v>
      </c>
      <c r="G34" s="602">
        <v>47.1</v>
      </c>
      <c r="H34" s="624"/>
      <c r="I34" s="624"/>
      <c r="J34" s="624"/>
      <c r="K34" s="363"/>
      <c r="L34" s="363"/>
      <c r="M34" s="363"/>
    </row>
    <row r="35" spans="1:13" s="125" customFormat="1" ht="12" customHeight="1">
      <c r="A35" s="623" t="s">
        <v>441</v>
      </c>
      <c r="B35" s="577">
        <v>142</v>
      </c>
      <c r="C35" s="168">
        <v>90.4</v>
      </c>
      <c r="D35" s="577">
        <v>142</v>
      </c>
      <c r="E35" s="949">
        <v>24.3</v>
      </c>
      <c r="F35" s="168">
        <v>99.4</v>
      </c>
      <c r="G35" s="602">
        <v>24.3</v>
      </c>
      <c r="H35" s="298"/>
      <c r="I35" s="219"/>
      <c r="J35" s="298"/>
      <c r="K35" s="298"/>
      <c r="L35" s="298"/>
      <c r="M35" s="340"/>
    </row>
    <row r="36" spans="1:13" s="125" customFormat="1" ht="12" customHeight="1">
      <c r="A36" s="623" t="s">
        <v>442</v>
      </c>
      <c r="B36" s="577">
        <v>98</v>
      </c>
      <c r="C36" s="168">
        <v>89.1</v>
      </c>
      <c r="D36" s="577">
        <v>78</v>
      </c>
      <c r="E36" s="169">
        <v>15.1</v>
      </c>
      <c r="F36" s="168">
        <v>135.1</v>
      </c>
      <c r="G36" s="602">
        <v>13.9</v>
      </c>
      <c r="H36" s="298"/>
      <c r="I36" s="219"/>
      <c r="J36" s="219"/>
      <c r="K36" s="298"/>
      <c r="L36" s="340"/>
      <c r="M36" s="415"/>
    </row>
    <row r="37" spans="1:13" s="125" customFormat="1" ht="12" customHeight="1">
      <c r="A37" s="987" t="s">
        <v>288</v>
      </c>
      <c r="B37" s="1116">
        <v>735</v>
      </c>
      <c r="C37" s="152">
        <v>113.4</v>
      </c>
      <c r="D37" s="1116">
        <v>644</v>
      </c>
      <c r="E37" s="1570">
        <v>96.3</v>
      </c>
      <c r="F37" s="152">
        <v>105.8</v>
      </c>
      <c r="G37" s="153">
        <v>90.7</v>
      </c>
      <c r="H37" s="298"/>
      <c r="I37" s="298"/>
      <c r="J37" s="219"/>
      <c r="K37" s="298"/>
      <c r="M37" s="415"/>
    </row>
    <row r="38" spans="1:13" s="125" customFormat="1" ht="12" customHeight="1">
      <c r="A38" s="987" t="s">
        <v>1716</v>
      </c>
      <c r="B38" s="131"/>
      <c r="C38" s="168"/>
      <c r="D38" s="131"/>
      <c r="E38" s="169"/>
      <c r="F38" s="168"/>
      <c r="G38" s="602"/>
      <c r="H38" s="298"/>
      <c r="I38" s="298"/>
      <c r="J38" s="298"/>
      <c r="K38" s="298"/>
    </row>
    <row r="39" spans="1:13" s="125" customFormat="1" ht="12" customHeight="1">
      <c r="A39" s="623" t="s">
        <v>282</v>
      </c>
      <c r="B39" s="577">
        <v>109</v>
      </c>
      <c r="C39" s="168">
        <v>123.9</v>
      </c>
      <c r="D39" s="577">
        <v>105</v>
      </c>
      <c r="E39" s="169">
        <v>17.3</v>
      </c>
      <c r="F39" s="168">
        <v>123.2</v>
      </c>
      <c r="G39" s="602">
        <v>17</v>
      </c>
      <c r="H39" s="219"/>
      <c r="I39" s="298"/>
      <c r="J39" s="298"/>
      <c r="K39" s="219"/>
    </row>
    <row r="40" spans="1:13" s="125" customFormat="1" ht="12" customHeight="1">
      <c r="A40" s="623" t="s">
        <v>263</v>
      </c>
      <c r="B40" s="577">
        <v>115</v>
      </c>
      <c r="C40" s="168">
        <v>143.80000000000001</v>
      </c>
      <c r="D40" s="577">
        <v>98</v>
      </c>
      <c r="E40" s="169">
        <v>16.5</v>
      </c>
      <c r="F40" s="168">
        <v>114.7</v>
      </c>
      <c r="G40" s="169">
        <v>15.3</v>
      </c>
      <c r="H40" s="219"/>
      <c r="I40" s="298"/>
      <c r="J40" s="298"/>
      <c r="K40" s="219"/>
    </row>
    <row r="41" spans="1:13" s="125" customFormat="1" ht="12" customHeight="1">
      <c r="A41" s="623" t="s">
        <v>283</v>
      </c>
      <c r="B41" s="577">
        <v>203</v>
      </c>
      <c r="C41" s="168">
        <v>123.8</v>
      </c>
      <c r="D41" s="577">
        <v>147</v>
      </c>
      <c r="E41" s="949">
        <v>23.5</v>
      </c>
      <c r="F41" s="168">
        <v>102.1</v>
      </c>
      <c r="G41" s="169">
        <v>20.399999999999999</v>
      </c>
      <c r="H41" s="298"/>
      <c r="I41" s="340"/>
      <c r="J41" s="219"/>
      <c r="K41" s="298"/>
    </row>
    <row r="42" spans="1:13" s="125" customFormat="1" ht="12" customHeight="1">
      <c r="A42" s="623" t="s">
        <v>284</v>
      </c>
      <c r="B42" s="577">
        <v>308</v>
      </c>
      <c r="C42" s="168">
        <v>97.5</v>
      </c>
      <c r="D42" s="577">
        <v>294</v>
      </c>
      <c r="E42" s="833">
        <v>39</v>
      </c>
      <c r="F42" s="168">
        <v>98.7</v>
      </c>
      <c r="G42" s="602">
        <v>38</v>
      </c>
      <c r="H42" s="298"/>
      <c r="I42" s="298"/>
      <c r="J42" s="219"/>
      <c r="K42" s="340"/>
    </row>
    <row r="43" spans="1:13" s="125" customFormat="1" ht="12" customHeight="1">
      <c r="A43" s="987" t="s">
        <v>266</v>
      </c>
      <c r="B43" s="1116">
        <v>568</v>
      </c>
      <c r="C43" s="152">
        <v>94.7</v>
      </c>
      <c r="D43" s="1116">
        <v>481</v>
      </c>
      <c r="E43" s="1570">
        <v>74.099999999999994</v>
      </c>
      <c r="F43" s="152">
        <v>91.9</v>
      </c>
      <c r="G43" s="1570">
        <v>68.5</v>
      </c>
      <c r="H43" s="298"/>
      <c r="I43" s="298"/>
      <c r="J43" s="298"/>
    </row>
    <row r="44" spans="1:13" s="125" customFormat="1" ht="12" customHeight="1">
      <c r="A44" s="987" t="s">
        <v>1730</v>
      </c>
      <c r="B44" s="131"/>
      <c r="C44" s="168"/>
      <c r="D44" s="131"/>
      <c r="E44" s="169"/>
      <c r="F44" s="168"/>
      <c r="G44" s="169"/>
      <c r="H44" s="298"/>
      <c r="I44" s="298"/>
      <c r="J44" s="298"/>
    </row>
    <row r="45" spans="1:13" s="125" customFormat="1">
      <c r="A45" s="623" t="s">
        <v>267</v>
      </c>
      <c r="B45" s="577">
        <v>68</v>
      </c>
      <c r="C45" s="168">
        <v>46.6</v>
      </c>
      <c r="D45" s="577">
        <v>62</v>
      </c>
      <c r="E45" s="169">
        <v>9.8000000000000007</v>
      </c>
      <c r="F45" s="168">
        <v>45.4</v>
      </c>
      <c r="G45" s="169">
        <v>9.1999999999999993</v>
      </c>
      <c r="H45" s="298"/>
      <c r="I45" s="298"/>
      <c r="J45" s="298"/>
    </row>
    <row r="46" spans="1:13" s="125" customFormat="1">
      <c r="A46" s="623" t="s">
        <v>285</v>
      </c>
      <c r="B46" s="577">
        <v>77</v>
      </c>
      <c r="C46" s="168">
        <v>93.9</v>
      </c>
      <c r="D46" s="577">
        <v>77</v>
      </c>
      <c r="E46" s="949">
        <v>9.6999999999999993</v>
      </c>
      <c r="F46" s="168">
        <v>89.9</v>
      </c>
      <c r="G46" s="602">
        <v>9.6999999999999993</v>
      </c>
      <c r="H46" s="298"/>
      <c r="I46" s="298"/>
      <c r="J46" s="219"/>
    </row>
    <row r="47" spans="1:13" s="125" customFormat="1">
      <c r="A47" s="623" t="s">
        <v>269</v>
      </c>
      <c r="B47" s="577">
        <v>306</v>
      </c>
      <c r="C47" s="168">
        <v>114.2</v>
      </c>
      <c r="D47" s="577">
        <v>304</v>
      </c>
      <c r="E47" s="949">
        <v>43</v>
      </c>
      <c r="F47" s="168">
        <v>113.5</v>
      </c>
      <c r="G47" s="602">
        <v>42.8</v>
      </c>
      <c r="H47" s="298"/>
      <c r="I47" s="394"/>
      <c r="J47" s="219"/>
    </row>
    <row r="48" spans="1:13" s="125" customFormat="1">
      <c r="A48" s="623" t="s">
        <v>278</v>
      </c>
      <c r="B48" s="131"/>
      <c r="C48" s="168"/>
      <c r="D48" s="131"/>
      <c r="E48" s="169"/>
      <c r="F48" s="168"/>
      <c r="G48" s="169"/>
      <c r="H48" s="219"/>
      <c r="I48" s="219"/>
      <c r="J48" s="298"/>
    </row>
    <row r="49" spans="1:10">
      <c r="A49" s="1456" t="s">
        <v>254</v>
      </c>
      <c r="B49" s="993"/>
      <c r="C49" s="1569"/>
      <c r="D49" s="993"/>
      <c r="E49" s="1220"/>
      <c r="F49" s="1569"/>
      <c r="G49" s="1221"/>
      <c r="H49" s="219"/>
      <c r="I49" s="298"/>
      <c r="J49" s="392"/>
    </row>
    <row r="50" spans="1:10">
      <c r="A50" s="623" t="s">
        <v>286</v>
      </c>
      <c r="B50" s="577">
        <v>117</v>
      </c>
      <c r="C50" s="168">
        <v>112.5</v>
      </c>
      <c r="D50" s="577">
        <v>38</v>
      </c>
      <c r="E50" s="168">
        <v>11.7</v>
      </c>
      <c r="F50" s="168">
        <v>110.8</v>
      </c>
      <c r="G50" s="833">
        <v>6.9</v>
      </c>
      <c r="H50" s="298"/>
      <c r="I50" s="392"/>
      <c r="J50" s="20"/>
    </row>
    <row r="51" spans="1:10">
      <c r="A51" s="479" t="s">
        <v>1759</v>
      </c>
      <c r="B51" s="555"/>
      <c r="C51" s="555"/>
      <c r="E51" s="477"/>
    </row>
    <row r="52" spans="1:10">
      <c r="A52" s="792"/>
      <c r="B52" s="792"/>
      <c r="C52" s="477"/>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1" location="'Spis tablic     List of tables'!A79" display="Powrót do spisu tablic"/>
    <hyperlink ref="F2:G2" location="'Spis tablic     List of tables'!A7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90" zoomScaleNormal="90" workbookViewId="0">
      <selection activeCell="K13" sqref="K13"/>
    </sheetView>
  </sheetViews>
  <sheetFormatPr defaultRowHeight="12.75"/>
  <cols>
    <col min="1" max="1" width="20.75" style="4" customWidth="1"/>
    <col min="2" max="8" width="14.75" style="4" customWidth="1"/>
    <col min="9" max="16384" width="9" style="4"/>
  </cols>
  <sheetData>
    <row r="1" spans="1:14" ht="15" customHeight="1">
      <c r="A1" s="1637" t="s">
        <v>949</v>
      </c>
      <c r="B1" s="1637"/>
      <c r="C1" s="1637"/>
      <c r="D1" s="1637"/>
      <c r="E1" s="1637"/>
      <c r="F1" s="1637"/>
      <c r="G1" s="97" t="s">
        <v>32</v>
      </c>
    </row>
    <row r="2" spans="1:14" s="1342" customFormat="1" ht="15" customHeight="1">
      <c r="A2" s="2191" t="s">
        <v>1760</v>
      </c>
      <c r="B2" s="2191"/>
      <c r="C2" s="2191"/>
      <c r="D2" s="2197"/>
      <c r="E2" s="1402"/>
      <c r="G2" s="1514" t="s">
        <v>298</v>
      </c>
    </row>
    <row r="3" spans="1:14" ht="15" customHeight="1">
      <c r="A3" s="1628" t="s">
        <v>1761</v>
      </c>
      <c r="B3" s="1621" t="s">
        <v>1430</v>
      </c>
      <c r="C3" s="1638"/>
      <c r="D3" s="1638"/>
      <c r="E3" s="1702"/>
      <c r="F3" s="1664" t="s">
        <v>1971</v>
      </c>
      <c r="G3" s="1638"/>
      <c r="H3" s="1638"/>
    </row>
    <row r="4" spans="1:14" ht="15" customHeight="1">
      <c r="A4" s="1629"/>
      <c r="B4" s="1622"/>
      <c r="C4" s="1631"/>
      <c r="D4" s="1631"/>
      <c r="E4" s="1704"/>
      <c r="F4" s="1665"/>
      <c r="G4" s="1626"/>
      <c r="H4" s="1626"/>
    </row>
    <row r="5" spans="1:14" ht="15" customHeight="1">
      <c r="A5" s="1629"/>
      <c r="B5" s="1622"/>
      <c r="C5" s="1932" t="s">
        <v>1762</v>
      </c>
      <c r="D5" s="2030" t="s">
        <v>1763</v>
      </c>
      <c r="E5" s="1697" t="s">
        <v>1764</v>
      </c>
      <c r="F5" s="1697" t="s">
        <v>1765</v>
      </c>
      <c r="G5" s="1633" t="s">
        <v>1766</v>
      </c>
      <c r="H5" s="1932" t="s">
        <v>1767</v>
      </c>
    </row>
    <row r="6" spans="1:14" ht="15" customHeight="1">
      <c r="A6" s="1629"/>
      <c r="B6" s="1622"/>
      <c r="C6" s="1622"/>
      <c r="D6" s="1910"/>
      <c r="E6" s="1634"/>
      <c r="F6" s="1634"/>
      <c r="G6" s="2192"/>
      <c r="H6" s="1622"/>
    </row>
    <row r="7" spans="1:14" ht="15" customHeight="1">
      <c r="A7" s="1629"/>
      <c r="B7" s="1622"/>
      <c r="C7" s="1622"/>
      <c r="D7" s="1910"/>
      <c r="E7" s="1634"/>
      <c r="F7" s="1634"/>
      <c r="G7" s="2192"/>
      <c r="H7" s="1622"/>
    </row>
    <row r="8" spans="1:14" ht="15" customHeight="1">
      <c r="A8" s="1738"/>
      <c r="B8" s="2000"/>
      <c r="C8" s="2000"/>
      <c r="D8" s="2194"/>
      <c r="E8" s="1785"/>
      <c r="F8" s="1785"/>
      <c r="G8" s="2192"/>
      <c r="H8" s="2000"/>
    </row>
    <row r="9" spans="1:14" ht="15" customHeight="1">
      <c r="A9" s="1738"/>
      <c r="B9" s="2000"/>
      <c r="C9" s="2000"/>
      <c r="D9" s="2194"/>
      <c r="E9" s="1785"/>
      <c r="F9" s="1785"/>
      <c r="G9" s="2192"/>
      <c r="H9" s="2000"/>
    </row>
    <row r="10" spans="1:14" ht="15" customHeight="1">
      <c r="A10" s="1738"/>
      <c r="B10" s="2000"/>
      <c r="C10" s="2000"/>
      <c r="D10" s="2194"/>
      <c r="E10" s="1785"/>
      <c r="F10" s="1785"/>
      <c r="G10" s="2192"/>
      <c r="H10" s="2000"/>
    </row>
    <row r="11" spans="1:14" ht="15" customHeight="1">
      <c r="A11" s="1738"/>
      <c r="B11" s="2000"/>
      <c r="C11" s="2000"/>
      <c r="D11" s="2194"/>
      <c r="E11" s="1785"/>
      <c r="F11" s="1785"/>
      <c r="G11" s="2192"/>
      <c r="H11" s="2000"/>
    </row>
    <row r="12" spans="1:14" ht="15" customHeight="1">
      <c r="A12" s="2196"/>
      <c r="B12" s="2001"/>
      <c r="C12" s="2001"/>
      <c r="D12" s="2195"/>
      <c r="E12" s="1786"/>
      <c r="F12" s="1786"/>
      <c r="G12" s="2193"/>
      <c r="H12" s="2001"/>
    </row>
    <row r="13" spans="1:14" ht="20.100000000000001" customHeight="1">
      <c r="A13" s="994" t="s">
        <v>116</v>
      </c>
      <c r="B13" s="317">
        <v>47184</v>
      </c>
      <c r="C13" s="418">
        <v>23781</v>
      </c>
      <c r="D13" s="317">
        <v>20064</v>
      </c>
      <c r="E13" s="418">
        <v>2207</v>
      </c>
      <c r="F13" s="317">
        <v>632</v>
      </c>
      <c r="G13" s="701">
        <v>2568</v>
      </c>
      <c r="H13" s="418">
        <v>17162</v>
      </c>
      <c r="J13" s="5"/>
      <c r="K13" s="5"/>
    </row>
    <row r="14" spans="1:14" ht="15" customHeight="1">
      <c r="A14" s="1529" t="s">
        <v>117</v>
      </c>
      <c r="B14" s="992"/>
      <c r="C14" s="172"/>
      <c r="D14" s="172"/>
      <c r="E14" s="172"/>
      <c r="F14" s="172"/>
      <c r="G14" s="172"/>
      <c r="H14" s="173"/>
      <c r="I14" s="5"/>
      <c r="J14" s="229"/>
      <c r="K14" s="5"/>
      <c r="L14" s="5"/>
    </row>
    <row r="15" spans="1:14" ht="15" customHeight="1">
      <c r="A15" s="1530" t="s">
        <v>1768</v>
      </c>
      <c r="B15" s="1527"/>
      <c r="C15" s="191"/>
      <c r="D15" s="191"/>
      <c r="E15" s="191"/>
      <c r="F15" s="191"/>
      <c r="G15" s="191"/>
      <c r="H15" s="335"/>
      <c r="I15" s="416"/>
      <c r="J15" s="229"/>
      <c r="K15" s="229"/>
      <c r="L15" s="229"/>
      <c r="M15" s="229"/>
    </row>
    <row r="16" spans="1:14" ht="15" customHeight="1">
      <c r="A16" s="1107" t="s">
        <v>245</v>
      </c>
      <c r="B16" s="1528">
        <v>9871</v>
      </c>
      <c r="C16" s="710">
        <v>3905</v>
      </c>
      <c r="D16" s="710">
        <v>5208</v>
      </c>
      <c r="E16" s="711">
        <v>530</v>
      </c>
      <c r="F16" s="710">
        <v>112</v>
      </c>
      <c r="G16" s="712">
        <v>623</v>
      </c>
      <c r="H16" s="712">
        <v>1695</v>
      </c>
      <c r="I16" s="229"/>
      <c r="J16" s="229"/>
      <c r="K16" s="229"/>
      <c r="L16" s="229"/>
      <c r="M16" s="229"/>
      <c r="N16" s="5"/>
    </row>
    <row r="17" spans="1:14" ht="15" customHeight="1">
      <c r="A17" s="1107" t="s">
        <v>1730</v>
      </c>
      <c r="B17" s="1527"/>
      <c r="C17" s="191"/>
      <c r="D17" s="191"/>
      <c r="E17" s="191"/>
      <c r="F17" s="191"/>
      <c r="G17" s="191"/>
      <c r="H17" s="335"/>
      <c r="I17" s="229"/>
      <c r="J17" s="229"/>
      <c r="K17" s="229"/>
      <c r="L17" s="229"/>
      <c r="M17" s="229"/>
      <c r="N17" s="229"/>
    </row>
    <row r="18" spans="1:14" ht="15" customHeight="1">
      <c r="A18" s="1106" t="s">
        <v>246</v>
      </c>
      <c r="B18" s="1527">
        <v>5869</v>
      </c>
      <c r="C18" s="191">
        <v>1051</v>
      </c>
      <c r="D18" s="191">
        <v>4730</v>
      </c>
      <c r="E18" s="996">
        <v>56</v>
      </c>
      <c r="F18" s="191">
        <v>19</v>
      </c>
      <c r="G18" s="335">
        <v>66</v>
      </c>
      <c r="H18" s="335">
        <v>323</v>
      </c>
      <c r="I18" s="229"/>
      <c r="J18" s="229"/>
      <c r="K18" s="229"/>
      <c r="L18" s="229"/>
      <c r="M18" s="229"/>
      <c r="N18" s="229"/>
    </row>
    <row r="19" spans="1:14" ht="15" customHeight="1">
      <c r="A19" s="1106" t="s">
        <v>247</v>
      </c>
      <c r="B19" s="1527">
        <v>1739</v>
      </c>
      <c r="C19" s="191">
        <v>1281</v>
      </c>
      <c r="D19" s="191">
        <v>159</v>
      </c>
      <c r="E19" s="997">
        <v>204</v>
      </c>
      <c r="F19" s="191">
        <v>50</v>
      </c>
      <c r="G19" s="335">
        <v>243</v>
      </c>
      <c r="H19" s="335">
        <v>687</v>
      </c>
      <c r="I19" s="229"/>
      <c r="J19" s="229"/>
      <c r="K19" s="229"/>
      <c r="L19" s="229"/>
      <c r="M19" s="229"/>
      <c r="N19" s="229"/>
    </row>
    <row r="20" spans="1:14" ht="15" customHeight="1">
      <c r="A20" s="1106" t="s">
        <v>248</v>
      </c>
      <c r="B20" s="1527">
        <v>348</v>
      </c>
      <c r="C20" s="191">
        <v>251</v>
      </c>
      <c r="D20" s="191">
        <v>27</v>
      </c>
      <c r="E20" s="191">
        <v>56</v>
      </c>
      <c r="F20" s="432">
        <v>7</v>
      </c>
      <c r="G20" s="335">
        <v>62</v>
      </c>
      <c r="H20" s="335">
        <v>77</v>
      </c>
      <c r="I20" s="229"/>
      <c r="J20" s="229"/>
      <c r="K20" s="391"/>
      <c r="L20" s="229"/>
      <c r="M20" s="229"/>
      <c r="N20" s="229"/>
    </row>
    <row r="21" spans="1:14" ht="15" customHeight="1">
      <c r="A21" s="1106" t="s">
        <v>249</v>
      </c>
      <c r="B21" s="1527">
        <v>764</v>
      </c>
      <c r="C21" s="191">
        <v>568</v>
      </c>
      <c r="D21" s="191">
        <v>95</v>
      </c>
      <c r="E21" s="191">
        <v>79</v>
      </c>
      <c r="F21" s="191">
        <v>8</v>
      </c>
      <c r="G21" s="335">
        <v>92</v>
      </c>
      <c r="H21" s="335">
        <v>244</v>
      </c>
      <c r="I21" s="229"/>
      <c r="J21" s="229"/>
      <c r="K21" s="229"/>
      <c r="L21" s="229"/>
      <c r="M21" s="229"/>
      <c r="N21" s="229"/>
    </row>
    <row r="22" spans="1:14" ht="15" customHeight="1">
      <c r="A22" s="1106" t="s">
        <v>250</v>
      </c>
      <c r="B22" s="1527">
        <v>206</v>
      </c>
      <c r="C22" s="191">
        <v>84</v>
      </c>
      <c r="D22" s="191">
        <v>64</v>
      </c>
      <c r="E22" s="191">
        <v>36</v>
      </c>
      <c r="F22" s="191">
        <v>8</v>
      </c>
      <c r="G22" s="335">
        <v>46</v>
      </c>
      <c r="H22" s="335">
        <v>62</v>
      </c>
      <c r="I22" s="229"/>
      <c r="J22" s="229"/>
      <c r="K22" s="229"/>
      <c r="L22" s="229"/>
      <c r="M22" s="229"/>
      <c r="N22" s="229"/>
    </row>
    <row r="23" spans="1:14" ht="15" customHeight="1">
      <c r="A23" s="530" t="s">
        <v>251</v>
      </c>
      <c r="B23" s="191">
        <v>945</v>
      </c>
      <c r="C23" s="191">
        <v>670</v>
      </c>
      <c r="D23" s="432">
        <v>133</v>
      </c>
      <c r="E23" s="191">
        <v>99</v>
      </c>
      <c r="F23" s="191">
        <v>20</v>
      </c>
      <c r="G23" s="335">
        <v>114</v>
      </c>
      <c r="H23" s="335">
        <v>302</v>
      </c>
      <c r="I23" s="229"/>
      <c r="J23" s="229"/>
      <c r="K23" s="229"/>
      <c r="L23" s="229"/>
      <c r="M23" s="229"/>
      <c r="N23" s="229"/>
    </row>
    <row r="24" spans="1:14" ht="20.100000000000001" customHeight="1">
      <c r="A24" s="532" t="s">
        <v>252</v>
      </c>
      <c r="B24" s="190">
        <v>9786</v>
      </c>
      <c r="C24" s="190">
        <v>7251</v>
      </c>
      <c r="D24" s="190">
        <v>1857</v>
      </c>
      <c r="E24" s="190">
        <v>440</v>
      </c>
      <c r="F24" s="190">
        <v>178</v>
      </c>
      <c r="G24" s="334">
        <v>535</v>
      </c>
      <c r="H24" s="334">
        <v>5920</v>
      </c>
      <c r="I24" s="229"/>
      <c r="J24" s="229"/>
      <c r="K24" s="229"/>
      <c r="L24" s="229"/>
      <c r="M24" s="229"/>
      <c r="N24" s="229"/>
    </row>
    <row r="25" spans="1:14" ht="15" customHeight="1">
      <c r="A25" s="896" t="s">
        <v>253</v>
      </c>
      <c r="B25" s="191"/>
      <c r="C25" s="191"/>
      <c r="D25" s="191"/>
      <c r="E25" s="191"/>
      <c r="F25" s="191"/>
      <c r="G25" s="335"/>
      <c r="H25" s="335"/>
      <c r="I25" s="229"/>
      <c r="J25" s="229"/>
      <c r="K25" s="229"/>
      <c r="L25" s="229"/>
      <c r="M25" s="229"/>
    </row>
    <row r="26" spans="1:14" ht="15" customHeight="1">
      <c r="A26" s="1529" t="s">
        <v>254</v>
      </c>
      <c r="B26" s="191"/>
      <c r="C26" s="191"/>
      <c r="D26" s="191"/>
      <c r="E26" s="191"/>
      <c r="F26" s="191"/>
      <c r="G26" s="335"/>
      <c r="H26" s="335"/>
      <c r="I26" s="229"/>
      <c r="J26" s="229"/>
      <c r="K26" s="229"/>
      <c r="L26" s="229"/>
      <c r="M26" s="229"/>
    </row>
    <row r="27" spans="1:14" ht="15" customHeight="1">
      <c r="A27" s="530" t="s">
        <v>255</v>
      </c>
      <c r="B27" s="191">
        <v>9786</v>
      </c>
      <c r="C27" s="191">
        <v>7251</v>
      </c>
      <c r="D27" s="191">
        <v>1857</v>
      </c>
      <c r="E27" s="191">
        <v>440</v>
      </c>
      <c r="F27" s="191">
        <v>178</v>
      </c>
      <c r="G27" s="335">
        <v>535</v>
      </c>
      <c r="H27" s="335">
        <v>5920</v>
      </c>
      <c r="I27" s="391"/>
      <c r="J27" s="229"/>
      <c r="K27" s="229"/>
      <c r="L27" s="229"/>
      <c r="M27" s="229"/>
    </row>
    <row r="28" spans="1:14" ht="15" customHeight="1">
      <c r="A28" s="532" t="s">
        <v>256</v>
      </c>
      <c r="B28" s="708">
        <v>6249</v>
      </c>
      <c r="C28" s="708">
        <v>3072</v>
      </c>
      <c r="D28" s="708">
        <v>2721</v>
      </c>
      <c r="E28" s="708">
        <v>321</v>
      </c>
      <c r="F28" s="708">
        <v>83</v>
      </c>
      <c r="G28" s="708">
        <v>374</v>
      </c>
      <c r="H28" s="709">
        <v>1919</v>
      </c>
      <c r="I28" s="229"/>
      <c r="J28" s="229"/>
      <c r="K28" s="229"/>
      <c r="L28" s="229"/>
      <c r="M28" s="229"/>
    </row>
    <row r="29" spans="1:14" ht="15" customHeight="1">
      <c r="A29" s="532" t="s">
        <v>1769</v>
      </c>
      <c r="B29" s="191"/>
      <c r="C29" s="191"/>
      <c r="D29" s="191"/>
      <c r="E29" s="191"/>
      <c r="F29" s="191"/>
      <c r="G29" s="335"/>
      <c r="H29" s="335"/>
      <c r="I29" s="229"/>
      <c r="J29" s="229"/>
      <c r="K29" s="229"/>
      <c r="L29" s="229"/>
      <c r="M29" s="229"/>
    </row>
    <row r="30" spans="1:14" ht="15" customHeight="1">
      <c r="A30" s="530" t="s">
        <v>257</v>
      </c>
      <c r="B30" s="191">
        <v>795</v>
      </c>
      <c r="C30" s="191">
        <v>598</v>
      </c>
      <c r="D30" s="191">
        <v>114</v>
      </c>
      <c r="E30" s="191">
        <v>68</v>
      </c>
      <c r="F30" s="191">
        <v>14</v>
      </c>
      <c r="G30" s="335">
        <v>78</v>
      </c>
      <c r="H30" s="335">
        <v>212</v>
      </c>
      <c r="I30" s="229"/>
      <c r="J30" s="229"/>
      <c r="K30" s="229"/>
      <c r="L30" s="229"/>
      <c r="M30" s="229"/>
      <c r="N30" s="229"/>
    </row>
    <row r="31" spans="1:14" ht="15" customHeight="1">
      <c r="A31" s="896" t="s">
        <v>258</v>
      </c>
      <c r="B31" s="998">
        <v>785</v>
      </c>
      <c r="C31" s="191">
        <v>386</v>
      </c>
      <c r="D31" s="191">
        <v>317</v>
      </c>
      <c r="E31" s="191">
        <v>58</v>
      </c>
      <c r="F31" s="191">
        <v>15</v>
      </c>
      <c r="G31" s="335">
        <v>68</v>
      </c>
      <c r="H31" s="335">
        <v>184</v>
      </c>
      <c r="I31" s="229"/>
      <c r="J31" s="229"/>
      <c r="K31" s="229"/>
      <c r="L31" s="229"/>
      <c r="M31" s="229"/>
      <c r="N31" s="229"/>
    </row>
    <row r="32" spans="1:14" ht="15" customHeight="1">
      <c r="A32" s="896" t="s">
        <v>259</v>
      </c>
      <c r="B32" s="998">
        <v>2470</v>
      </c>
      <c r="C32" s="191">
        <v>764</v>
      </c>
      <c r="D32" s="191">
        <v>1515</v>
      </c>
      <c r="E32" s="191">
        <v>136</v>
      </c>
      <c r="F32" s="191">
        <v>42</v>
      </c>
      <c r="G32" s="335">
        <v>158</v>
      </c>
      <c r="H32" s="335">
        <v>418</v>
      </c>
      <c r="I32" s="229"/>
      <c r="J32" s="229"/>
      <c r="K32" s="229"/>
      <c r="L32" s="229"/>
      <c r="M32" s="229"/>
      <c r="N32" s="229"/>
    </row>
    <row r="33" spans="1:14" ht="15" customHeight="1">
      <c r="A33" s="896" t="s">
        <v>253</v>
      </c>
      <c r="B33" s="999"/>
      <c r="C33" s="191"/>
      <c r="D33" s="191"/>
      <c r="E33" s="191"/>
      <c r="F33" s="480"/>
      <c r="G33" s="335"/>
      <c r="H33" s="335"/>
      <c r="I33" s="229"/>
      <c r="J33" s="229"/>
      <c r="K33" s="229"/>
      <c r="L33" s="229"/>
      <c r="M33" s="229"/>
      <c r="N33" s="229"/>
    </row>
    <row r="34" spans="1:14" ht="15" customHeight="1">
      <c r="A34" s="1461" t="s">
        <v>254</v>
      </c>
      <c r="B34" s="998"/>
      <c r="C34" s="191"/>
      <c r="D34" s="191"/>
      <c r="E34" s="191"/>
      <c r="F34" s="191"/>
      <c r="G34" s="335"/>
      <c r="H34" s="335"/>
      <c r="I34" s="219"/>
      <c r="J34" s="229"/>
      <c r="K34" s="229"/>
      <c r="L34" s="229"/>
      <c r="M34" s="229"/>
      <c r="N34" s="229"/>
    </row>
    <row r="35" spans="1:14" ht="15" customHeight="1">
      <c r="A35" s="896" t="s">
        <v>260</v>
      </c>
      <c r="B35" s="998">
        <v>2199</v>
      </c>
      <c r="C35" s="172">
        <v>1324</v>
      </c>
      <c r="D35" s="172">
        <v>775</v>
      </c>
      <c r="E35" s="172">
        <v>59</v>
      </c>
      <c r="F35" s="191">
        <v>12</v>
      </c>
      <c r="G35" s="363">
        <v>70</v>
      </c>
      <c r="H35" s="335">
        <v>1105</v>
      </c>
      <c r="I35" s="219"/>
      <c r="J35" s="229"/>
      <c r="K35" s="229"/>
      <c r="L35" s="229"/>
      <c r="M35" s="229"/>
      <c r="N35" s="229"/>
    </row>
    <row r="36" spans="1:14" ht="19.899999999999999" customHeight="1">
      <c r="A36" s="787" t="s">
        <v>848</v>
      </c>
      <c r="B36" s="480"/>
      <c r="C36" s="480"/>
      <c r="D36" s="480"/>
      <c r="E36" s="480"/>
      <c r="F36" s="480"/>
      <c r="G36" s="480"/>
      <c r="H36" s="480"/>
      <c r="J36" s="5"/>
    </row>
    <row r="37" spans="1:14" s="1342" customFormat="1">
      <c r="A37" s="1549" t="s">
        <v>849</v>
      </c>
    </row>
    <row r="38" spans="1:14">
      <c r="A38" s="5"/>
    </row>
  </sheetData>
  <mergeCells count="12">
    <mergeCell ref="F5:F12"/>
    <mergeCell ref="G5:G12"/>
    <mergeCell ref="E5:E12"/>
    <mergeCell ref="C3:E4"/>
    <mergeCell ref="A1:F1"/>
    <mergeCell ref="D5:D12"/>
    <mergeCell ref="C5:C12"/>
    <mergeCell ref="B3:B12"/>
    <mergeCell ref="A3:A12"/>
    <mergeCell ref="F3:H4"/>
    <mergeCell ref="H5:H12"/>
    <mergeCell ref="A2:D2"/>
  </mergeCells>
  <phoneticPr fontId="0" type="noConversion"/>
  <hyperlinks>
    <hyperlink ref="G1" location="'Spis tablic     List of tables'!A80"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90" zoomScaleNormal="90" workbookViewId="0">
      <selection activeCell="R28" sqref="R28"/>
    </sheetView>
  </sheetViews>
  <sheetFormatPr defaultRowHeight="12.75"/>
  <cols>
    <col min="1" max="1" width="20.75" style="312" customWidth="1"/>
    <col min="2" max="8" width="14.75" style="312" customWidth="1"/>
    <col min="9" max="16384" width="9" style="312"/>
  </cols>
  <sheetData>
    <row r="1" spans="1:14" ht="15" customHeight="1">
      <c r="A1" s="2200" t="s">
        <v>940</v>
      </c>
      <c r="B1" s="2200"/>
      <c r="C1" s="2200"/>
      <c r="D1" s="2200"/>
      <c r="E1" s="2200"/>
      <c r="F1" s="2200"/>
      <c r="G1" s="1253" t="s">
        <v>32</v>
      </c>
    </row>
    <row r="2" spans="1:14" s="1376" customFormat="1" ht="15" customHeight="1">
      <c r="A2" s="2134" t="s">
        <v>1770</v>
      </c>
      <c r="B2" s="2134"/>
      <c r="C2" s="2134"/>
      <c r="D2" s="2197"/>
      <c r="E2" s="1462"/>
      <c r="G2" s="1599" t="s">
        <v>298</v>
      </c>
    </row>
    <row r="3" spans="1:14" ht="15" customHeight="1">
      <c r="A3" s="2201" t="s">
        <v>1771</v>
      </c>
      <c r="B3" s="1768" t="s">
        <v>1430</v>
      </c>
      <c r="C3" s="1872"/>
      <c r="D3" s="1872"/>
      <c r="E3" s="1853"/>
      <c r="F3" s="1841" t="s">
        <v>1972</v>
      </c>
      <c r="G3" s="1872"/>
      <c r="H3" s="1872"/>
      <c r="I3" s="483"/>
    </row>
    <row r="4" spans="1:14" ht="15" customHeight="1">
      <c r="A4" s="2202"/>
      <c r="B4" s="2083"/>
      <c r="C4" s="1874"/>
      <c r="D4" s="1874"/>
      <c r="E4" s="1875"/>
      <c r="F4" s="1844"/>
      <c r="G4" s="1873"/>
      <c r="H4" s="1873"/>
      <c r="I4" s="483"/>
    </row>
    <row r="5" spans="1:14" ht="15" customHeight="1">
      <c r="A5" s="2202"/>
      <c r="B5" s="2083"/>
      <c r="C5" s="2198" t="s">
        <v>1762</v>
      </c>
      <c r="D5" s="2204" t="s">
        <v>1763</v>
      </c>
      <c r="E5" s="1851" t="s">
        <v>1764</v>
      </c>
      <c r="F5" s="1851" t="s">
        <v>1772</v>
      </c>
      <c r="G5" s="1851" t="s">
        <v>1773</v>
      </c>
      <c r="H5" s="2198" t="s">
        <v>1767</v>
      </c>
      <c r="I5" s="483"/>
    </row>
    <row r="6" spans="1:14" ht="15" customHeight="1">
      <c r="A6" s="2202"/>
      <c r="B6" s="2083"/>
      <c r="C6" s="2083"/>
      <c r="D6" s="2205"/>
      <c r="E6" s="1773"/>
      <c r="F6" s="1773"/>
      <c r="G6" s="1785"/>
      <c r="H6" s="2083"/>
      <c r="I6" s="483"/>
    </row>
    <row r="7" spans="1:14" ht="15" customHeight="1">
      <c r="A7" s="2202"/>
      <c r="B7" s="2083"/>
      <c r="C7" s="2083"/>
      <c r="D7" s="2205"/>
      <c r="E7" s="1773"/>
      <c r="F7" s="1773"/>
      <c r="G7" s="1785"/>
      <c r="H7" s="2083"/>
      <c r="I7" s="483"/>
    </row>
    <row r="8" spans="1:14" ht="15" customHeight="1">
      <c r="A8" s="1764"/>
      <c r="B8" s="2199"/>
      <c r="C8" s="2199"/>
      <c r="D8" s="2206"/>
      <c r="E8" s="1801"/>
      <c r="F8" s="1801"/>
      <c r="G8" s="1785"/>
      <c r="H8" s="2199"/>
      <c r="I8" s="483"/>
    </row>
    <row r="9" spans="1:14" ht="15" customHeight="1">
      <c r="A9" s="1764"/>
      <c r="B9" s="2199"/>
      <c r="C9" s="2199"/>
      <c r="D9" s="2206"/>
      <c r="E9" s="1801"/>
      <c r="F9" s="1801"/>
      <c r="G9" s="1785"/>
      <c r="H9" s="2199"/>
      <c r="I9" s="483"/>
    </row>
    <row r="10" spans="1:14" ht="15" customHeight="1">
      <c r="A10" s="1764"/>
      <c r="B10" s="2199"/>
      <c r="C10" s="2199"/>
      <c r="D10" s="2206"/>
      <c r="E10" s="1801"/>
      <c r="F10" s="1801"/>
      <c r="G10" s="1785"/>
      <c r="H10" s="2199"/>
      <c r="I10" s="483"/>
    </row>
    <row r="11" spans="1:14" ht="15" customHeight="1">
      <c r="A11" s="1764"/>
      <c r="B11" s="2199"/>
      <c r="C11" s="2199"/>
      <c r="D11" s="2206"/>
      <c r="E11" s="1801"/>
      <c r="F11" s="1801"/>
      <c r="G11" s="1785"/>
      <c r="H11" s="2199"/>
      <c r="I11" s="483"/>
    </row>
    <row r="12" spans="1:14" ht="15" customHeight="1">
      <c r="A12" s="2203"/>
      <c r="B12" s="2084"/>
      <c r="C12" s="2084"/>
      <c r="D12" s="2207"/>
      <c r="E12" s="1802"/>
      <c r="F12" s="1802"/>
      <c r="G12" s="1786"/>
      <c r="H12" s="2084"/>
      <c r="I12" s="483"/>
    </row>
    <row r="13" spans="1:14" ht="20.100000000000001" customHeight="1">
      <c r="A13" s="1000" t="s">
        <v>303</v>
      </c>
      <c r="B13" s="1001"/>
      <c r="C13" s="1002"/>
      <c r="D13" s="859"/>
      <c r="E13" s="1003"/>
      <c r="F13" s="1003"/>
      <c r="G13" s="1003"/>
      <c r="H13" s="1004"/>
      <c r="I13" s="483"/>
    </row>
    <row r="14" spans="1:14" ht="15" customHeight="1">
      <c r="A14" s="1456" t="s">
        <v>297</v>
      </c>
      <c r="B14" s="1005"/>
      <c r="C14" s="1005"/>
      <c r="D14" s="1005"/>
      <c r="E14" s="1005"/>
      <c r="F14" s="1005"/>
      <c r="G14" s="1006"/>
      <c r="H14" s="1006"/>
      <c r="I14" s="482"/>
      <c r="J14" s="372"/>
      <c r="L14" s="387"/>
      <c r="M14" s="387"/>
      <c r="N14" s="387"/>
    </row>
    <row r="15" spans="1:14" ht="16.149999999999999" customHeight="1">
      <c r="A15" s="987" t="s">
        <v>434</v>
      </c>
      <c r="B15" s="702">
        <v>4011</v>
      </c>
      <c r="C15" s="703">
        <v>1578</v>
      </c>
      <c r="D15" s="703">
        <v>2054</v>
      </c>
      <c r="E15" s="703">
        <v>272</v>
      </c>
      <c r="F15" s="703">
        <v>69</v>
      </c>
      <c r="G15" s="704">
        <v>303</v>
      </c>
      <c r="H15" s="704">
        <v>2628</v>
      </c>
      <c r="I15" s="482"/>
      <c r="J15" s="372"/>
      <c r="K15" s="387"/>
      <c r="L15" s="387"/>
    </row>
    <row r="16" spans="1:14" ht="15" customHeight="1">
      <c r="A16" s="985" t="s">
        <v>1774</v>
      </c>
      <c r="B16" s="997"/>
      <c r="C16" s="997"/>
      <c r="D16" s="997"/>
      <c r="E16" s="997"/>
      <c r="F16" s="997"/>
      <c r="G16" s="997"/>
      <c r="H16" s="1007"/>
      <c r="I16" s="482"/>
      <c r="J16" s="372"/>
      <c r="K16" s="370"/>
      <c r="L16" s="372"/>
      <c r="M16" s="372"/>
    </row>
    <row r="17" spans="1:13" ht="15" customHeight="1">
      <c r="A17" s="623" t="s">
        <v>437</v>
      </c>
      <c r="B17" s="997">
        <v>1125</v>
      </c>
      <c r="C17" s="997">
        <v>785</v>
      </c>
      <c r="D17" s="997">
        <v>148</v>
      </c>
      <c r="E17" s="997">
        <v>137</v>
      </c>
      <c r="F17" s="997">
        <v>32</v>
      </c>
      <c r="G17" s="997">
        <v>153</v>
      </c>
      <c r="H17" s="1007">
        <v>462</v>
      </c>
      <c r="I17" s="482"/>
      <c r="J17" s="372"/>
      <c r="K17" s="372"/>
      <c r="L17" s="372"/>
      <c r="M17" s="372"/>
    </row>
    <row r="18" spans="1:13" ht="15" customHeight="1">
      <c r="A18" s="623" t="s">
        <v>441</v>
      </c>
      <c r="B18" s="997">
        <v>447</v>
      </c>
      <c r="C18" s="997">
        <v>289</v>
      </c>
      <c r="D18" s="997">
        <v>94</v>
      </c>
      <c r="E18" s="997">
        <v>48</v>
      </c>
      <c r="F18" s="997">
        <v>10</v>
      </c>
      <c r="G18" s="997">
        <v>51</v>
      </c>
      <c r="H18" s="1007">
        <v>161</v>
      </c>
      <c r="I18" s="482"/>
      <c r="J18" s="372"/>
      <c r="K18" s="372"/>
      <c r="L18" s="372"/>
      <c r="M18" s="372"/>
    </row>
    <row r="19" spans="1:13" ht="15" customHeight="1">
      <c r="A19" s="623" t="s">
        <v>439</v>
      </c>
      <c r="B19" s="997">
        <v>2439</v>
      </c>
      <c r="C19" s="997">
        <v>504</v>
      </c>
      <c r="D19" s="997">
        <v>1812</v>
      </c>
      <c r="E19" s="997">
        <v>87</v>
      </c>
      <c r="F19" s="997">
        <v>27</v>
      </c>
      <c r="G19" s="997">
        <v>99</v>
      </c>
      <c r="H19" s="1007">
        <v>2005</v>
      </c>
      <c r="I19" s="482"/>
      <c r="J19" s="372"/>
      <c r="K19" s="372"/>
      <c r="L19" s="372"/>
      <c r="M19" s="372"/>
    </row>
    <row r="20" spans="1:13" ht="15" customHeight="1">
      <c r="A20" s="987" t="s">
        <v>261</v>
      </c>
      <c r="B20" s="705">
        <v>7233</v>
      </c>
      <c r="C20" s="703">
        <v>4131</v>
      </c>
      <c r="D20" s="703">
        <v>2534</v>
      </c>
      <c r="E20" s="703">
        <v>372</v>
      </c>
      <c r="F20" s="703">
        <v>112</v>
      </c>
      <c r="G20" s="704">
        <v>414</v>
      </c>
      <c r="H20" s="704">
        <v>2262</v>
      </c>
      <c r="I20" s="482"/>
      <c r="J20" s="370"/>
      <c r="K20" s="372"/>
      <c r="L20" s="370"/>
      <c r="M20" s="370"/>
    </row>
    <row r="21" spans="1:13" ht="15" customHeight="1">
      <c r="A21" s="987" t="s">
        <v>1731</v>
      </c>
      <c r="B21" s="847"/>
      <c r="C21" s="1008"/>
      <c r="D21" s="1008"/>
      <c r="E21" s="1008"/>
      <c r="F21" s="1008"/>
      <c r="G21" s="1009"/>
      <c r="H21" s="1009"/>
      <c r="I21" s="482"/>
      <c r="J21" s="372"/>
      <c r="K21" s="372"/>
      <c r="L21" s="372"/>
      <c r="M21" s="372"/>
    </row>
    <row r="22" spans="1:13" ht="15" customHeight="1">
      <c r="A22" s="623" t="s">
        <v>262</v>
      </c>
      <c r="B22" s="847">
        <v>2870</v>
      </c>
      <c r="C22" s="997">
        <v>1754</v>
      </c>
      <c r="D22" s="997">
        <v>952</v>
      </c>
      <c r="E22" s="997">
        <v>114</v>
      </c>
      <c r="F22" s="997">
        <v>45</v>
      </c>
      <c r="G22" s="1007">
        <v>121</v>
      </c>
      <c r="H22" s="1007">
        <v>975</v>
      </c>
      <c r="I22" s="482"/>
      <c r="J22" s="372"/>
      <c r="K22" s="372"/>
      <c r="L22" s="372"/>
      <c r="M22" s="372"/>
    </row>
    <row r="23" spans="1:13" ht="15" customHeight="1">
      <c r="A23" s="623" t="s">
        <v>263</v>
      </c>
      <c r="B23" s="847">
        <v>968</v>
      </c>
      <c r="C23" s="997">
        <v>533</v>
      </c>
      <c r="D23" s="997">
        <v>302</v>
      </c>
      <c r="E23" s="997">
        <v>85</v>
      </c>
      <c r="F23" s="997">
        <v>17</v>
      </c>
      <c r="G23" s="1007">
        <v>94</v>
      </c>
      <c r="H23" s="1007">
        <v>379</v>
      </c>
      <c r="I23" s="482"/>
      <c r="J23" s="372"/>
    </row>
    <row r="24" spans="1:13" ht="15" customHeight="1">
      <c r="A24" s="623" t="s">
        <v>264</v>
      </c>
      <c r="B24" s="847">
        <v>1746</v>
      </c>
      <c r="C24" s="997">
        <v>1099</v>
      </c>
      <c r="D24" s="997">
        <v>494</v>
      </c>
      <c r="E24" s="997">
        <v>86</v>
      </c>
      <c r="F24" s="997">
        <v>32</v>
      </c>
      <c r="G24" s="1007">
        <v>102</v>
      </c>
      <c r="H24" s="1007">
        <v>585</v>
      </c>
      <c r="I24" s="482"/>
      <c r="J24" s="372"/>
    </row>
    <row r="25" spans="1:13" ht="15" customHeight="1">
      <c r="A25" s="623" t="s">
        <v>265</v>
      </c>
      <c r="B25" s="847">
        <v>1649</v>
      </c>
      <c r="C25" s="997">
        <v>745</v>
      </c>
      <c r="D25" s="997">
        <v>786</v>
      </c>
      <c r="E25" s="997">
        <v>87</v>
      </c>
      <c r="F25" s="997">
        <v>18</v>
      </c>
      <c r="G25" s="1007">
        <v>97</v>
      </c>
      <c r="H25" s="1007">
        <v>323</v>
      </c>
      <c r="I25" s="482"/>
      <c r="J25" s="370"/>
    </row>
    <row r="26" spans="1:13" ht="15" customHeight="1">
      <c r="A26" s="987" t="s">
        <v>639</v>
      </c>
      <c r="B26" s="705">
        <v>10034</v>
      </c>
      <c r="C26" s="706">
        <v>3844</v>
      </c>
      <c r="D26" s="706">
        <v>5690</v>
      </c>
      <c r="E26" s="706">
        <v>272</v>
      </c>
      <c r="F26" s="706">
        <v>78</v>
      </c>
      <c r="G26" s="707">
        <v>319</v>
      </c>
      <c r="H26" s="705">
        <v>2738</v>
      </c>
      <c r="I26" s="482"/>
      <c r="J26" s="370"/>
    </row>
    <row r="27" spans="1:13" ht="15" customHeight="1">
      <c r="A27" s="987" t="s">
        <v>1775</v>
      </c>
      <c r="B27" s="847"/>
      <c r="C27" s="495"/>
      <c r="D27" s="495"/>
      <c r="E27" s="495"/>
      <c r="F27" s="495"/>
      <c r="G27" s="482"/>
      <c r="H27" s="847"/>
      <c r="I27" s="482"/>
      <c r="J27" s="387"/>
    </row>
    <row r="28" spans="1:13" ht="15" customHeight="1">
      <c r="A28" s="623" t="s">
        <v>267</v>
      </c>
      <c r="B28" s="997">
        <v>2000</v>
      </c>
      <c r="C28" s="997">
        <v>989</v>
      </c>
      <c r="D28" s="997">
        <v>904</v>
      </c>
      <c r="E28" s="997">
        <v>64</v>
      </c>
      <c r="F28" s="997">
        <v>14</v>
      </c>
      <c r="G28" s="997">
        <v>77</v>
      </c>
      <c r="H28" s="1007">
        <v>421</v>
      </c>
      <c r="I28" s="482"/>
      <c r="J28" s="372"/>
    </row>
    <row r="29" spans="1:13" ht="15" customHeight="1">
      <c r="A29" s="623" t="s">
        <v>268</v>
      </c>
      <c r="B29" s="997">
        <v>465</v>
      </c>
      <c r="C29" s="997">
        <v>322</v>
      </c>
      <c r="D29" s="997">
        <v>56</v>
      </c>
      <c r="E29" s="997">
        <v>27</v>
      </c>
      <c r="F29" s="997">
        <v>14</v>
      </c>
      <c r="G29" s="997">
        <v>32</v>
      </c>
      <c r="H29" s="1007">
        <v>150</v>
      </c>
      <c r="I29" s="403"/>
      <c r="J29" s="372"/>
    </row>
    <row r="30" spans="1:13" ht="15" customHeight="1">
      <c r="A30" s="623" t="s">
        <v>269</v>
      </c>
      <c r="B30" s="997">
        <v>870</v>
      </c>
      <c r="C30" s="997">
        <v>527</v>
      </c>
      <c r="D30" s="997">
        <v>130</v>
      </c>
      <c r="E30" s="997">
        <v>125</v>
      </c>
      <c r="F30" s="997">
        <v>17</v>
      </c>
      <c r="G30" s="997">
        <v>146</v>
      </c>
      <c r="H30" s="1007">
        <v>377</v>
      </c>
      <c r="I30" s="403"/>
      <c r="J30" s="387"/>
    </row>
    <row r="31" spans="1:13">
      <c r="A31" s="1010" t="s">
        <v>253</v>
      </c>
      <c r="B31" s="997"/>
      <c r="C31" s="997"/>
      <c r="D31" s="997"/>
      <c r="E31" s="997"/>
      <c r="F31" s="997"/>
      <c r="G31" s="997"/>
      <c r="H31" s="1007"/>
      <c r="I31" s="403"/>
      <c r="J31" s="387"/>
    </row>
    <row r="32" spans="1:13">
      <c r="A32" s="1456" t="s">
        <v>254</v>
      </c>
      <c r="B32" s="997"/>
      <c r="C32" s="997"/>
      <c r="D32" s="997"/>
      <c r="E32" s="997"/>
      <c r="F32" s="997"/>
      <c r="G32" s="997"/>
      <c r="H32" s="1007"/>
      <c r="I32" s="403"/>
    </row>
    <row r="33" spans="1:9">
      <c r="A33" s="623" t="s">
        <v>270</v>
      </c>
      <c r="B33" s="997">
        <v>6699</v>
      </c>
      <c r="C33" s="997">
        <v>2006</v>
      </c>
      <c r="D33" s="997">
        <v>4600</v>
      </c>
      <c r="E33" s="997">
        <v>56</v>
      </c>
      <c r="F33" s="997">
        <v>33</v>
      </c>
      <c r="G33" s="997">
        <v>64</v>
      </c>
      <c r="H33" s="1007">
        <v>1790</v>
      </c>
      <c r="I33" s="403"/>
    </row>
    <row r="34" spans="1:9" ht="19.899999999999999" customHeight="1">
      <c r="A34" s="481" t="s">
        <v>848</v>
      </c>
      <c r="B34" s="482"/>
      <c r="C34" s="482"/>
      <c r="D34" s="482"/>
      <c r="E34" s="482"/>
      <c r="F34" s="482"/>
      <c r="G34" s="482"/>
      <c r="H34" s="1011"/>
      <c r="I34" s="403"/>
    </row>
    <row r="35" spans="1:9" s="483" customFormat="1">
      <c r="A35" s="1315" t="s">
        <v>999</v>
      </c>
    </row>
    <row r="36" spans="1:9" s="1376" customFormat="1">
      <c r="A36" s="1463" t="s">
        <v>850</v>
      </c>
    </row>
    <row r="37" spans="1:9" s="1376" customFormat="1">
      <c r="A37" s="1463" t="s">
        <v>1000</v>
      </c>
    </row>
    <row r="38" spans="1:9">
      <c r="A38" s="483"/>
      <c r="B38" s="483"/>
      <c r="C38" s="483"/>
      <c r="D38" s="483"/>
      <c r="E38" s="483"/>
      <c r="F38" s="483"/>
      <c r="G38" s="483"/>
      <c r="H38" s="483"/>
      <c r="I38" s="483"/>
    </row>
    <row r="39" spans="1:9">
      <c r="A39" s="483"/>
      <c r="B39" s="483"/>
      <c r="C39" s="483"/>
      <c r="D39" s="483"/>
      <c r="E39" s="483"/>
      <c r="F39" s="483"/>
      <c r="G39" s="483"/>
      <c r="H39" s="483"/>
      <c r="I39" s="483"/>
    </row>
    <row r="40" spans="1:9">
      <c r="A40" s="483"/>
      <c r="B40" s="483"/>
      <c r="C40" s="483"/>
      <c r="D40" s="483"/>
      <c r="E40" s="483"/>
      <c r="F40" s="483"/>
      <c r="G40" s="483"/>
      <c r="H40" s="483"/>
      <c r="I40" s="483"/>
    </row>
  </sheetData>
  <mergeCells count="12">
    <mergeCell ref="A2:D2"/>
    <mergeCell ref="F5:F12"/>
    <mergeCell ref="H5:H12"/>
    <mergeCell ref="G5:G12"/>
    <mergeCell ref="A1:F1"/>
    <mergeCell ref="A3:A12"/>
    <mergeCell ref="B3:B12"/>
    <mergeCell ref="C3:E4"/>
    <mergeCell ref="F3:H4"/>
    <mergeCell ref="C5:C12"/>
    <mergeCell ref="D5:D12"/>
    <mergeCell ref="E5:E12"/>
  </mergeCells>
  <hyperlinks>
    <hyperlink ref="G1" location="'Spis tablic     List of tables'!A81"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90" zoomScaleNormal="90" workbookViewId="0">
      <selection activeCell="A36" sqref="A36"/>
    </sheetView>
  </sheetViews>
  <sheetFormatPr defaultRowHeight="12.75"/>
  <cols>
    <col min="1" max="1" width="20.75" style="4" customWidth="1"/>
    <col min="2" max="8" width="14.25" style="4" customWidth="1"/>
    <col min="9" max="16384" width="9" style="4"/>
  </cols>
  <sheetData>
    <row r="1" spans="1:10" ht="14.85" customHeight="1">
      <c r="A1" s="2208" t="s">
        <v>939</v>
      </c>
      <c r="B1" s="2208"/>
      <c r="C1" s="2208"/>
      <c r="D1" s="2208"/>
      <c r="E1" s="2208"/>
      <c r="F1" s="1605"/>
      <c r="G1" s="97" t="s">
        <v>32</v>
      </c>
    </row>
    <row r="2" spans="1:10" s="1342" customFormat="1" ht="14.85" customHeight="1">
      <c r="A2" s="2191" t="s">
        <v>1776</v>
      </c>
      <c r="B2" s="2191"/>
      <c r="C2" s="2191"/>
      <c r="D2" s="2197"/>
      <c r="E2" s="1713"/>
      <c r="F2" s="1713"/>
      <c r="G2" s="1619" t="s">
        <v>298</v>
      </c>
      <c r="H2" s="1619"/>
    </row>
    <row r="3" spans="1:10" ht="20.100000000000001" customHeight="1">
      <c r="A3" s="1625" t="s">
        <v>1778</v>
      </c>
      <c r="B3" s="1621" t="s">
        <v>1779</v>
      </c>
      <c r="C3" s="1905"/>
      <c r="D3" s="1905"/>
      <c r="E3" s="1906"/>
      <c r="F3" s="1664" t="s">
        <v>1777</v>
      </c>
      <c r="G3" s="1638"/>
      <c r="H3" s="1638"/>
    </row>
    <row r="4" spans="1:10" ht="15" customHeight="1">
      <c r="A4" s="1626"/>
      <c r="B4" s="1634"/>
      <c r="C4" s="1697" t="s">
        <v>1780</v>
      </c>
      <c r="D4" s="2188" t="s">
        <v>1763</v>
      </c>
      <c r="E4" s="1697" t="s">
        <v>1781</v>
      </c>
      <c r="F4" s="1697" t="s">
        <v>1782</v>
      </c>
      <c r="G4" s="1697" t="s">
        <v>1773</v>
      </c>
      <c r="H4" s="1932" t="s">
        <v>1783</v>
      </c>
    </row>
    <row r="5" spans="1:10" ht="15" customHeight="1">
      <c r="A5" s="1626"/>
      <c r="B5" s="1634"/>
      <c r="C5" s="1634"/>
      <c r="D5" s="1629"/>
      <c r="E5" s="1634"/>
      <c r="F5" s="1634"/>
      <c r="G5" s="1785"/>
      <c r="H5" s="1622"/>
    </row>
    <row r="6" spans="1:10" ht="15" customHeight="1">
      <c r="A6" s="1626"/>
      <c r="B6" s="1634"/>
      <c r="C6" s="1634"/>
      <c r="D6" s="1629"/>
      <c r="E6" s="1634"/>
      <c r="F6" s="1634"/>
      <c r="G6" s="1785"/>
      <c r="H6" s="1622"/>
    </row>
    <row r="7" spans="1:10" ht="15" customHeight="1">
      <c r="A7" s="1626"/>
      <c r="B7" s="1634"/>
      <c r="C7" s="1634"/>
      <c r="D7" s="1629"/>
      <c r="E7" s="1634"/>
      <c r="F7" s="1634"/>
      <c r="G7" s="1785"/>
      <c r="H7" s="1622"/>
    </row>
    <row r="8" spans="1:10" ht="15" customHeight="1">
      <c r="A8" s="1626"/>
      <c r="B8" s="1634"/>
      <c r="C8" s="1634"/>
      <c r="D8" s="1629"/>
      <c r="E8" s="1634"/>
      <c r="F8" s="1634"/>
      <c r="G8" s="1785"/>
      <c r="H8" s="1622"/>
    </row>
    <row r="9" spans="1:10" ht="15" customHeight="1">
      <c r="A9" s="1626"/>
      <c r="B9" s="1634"/>
      <c r="C9" s="1634"/>
      <c r="D9" s="1629"/>
      <c r="E9" s="1634"/>
      <c r="F9" s="1634"/>
      <c r="G9" s="1785"/>
      <c r="H9" s="1622"/>
    </row>
    <row r="10" spans="1:10" ht="15" customHeight="1">
      <c r="A10" s="1626"/>
      <c r="B10" s="1634"/>
      <c r="C10" s="1634"/>
      <c r="D10" s="1629"/>
      <c r="E10" s="1634"/>
      <c r="F10" s="1634"/>
      <c r="G10" s="1786"/>
      <c r="H10" s="1622"/>
    </row>
    <row r="11" spans="1:10" ht="15" customHeight="1">
      <c r="A11" s="757"/>
      <c r="B11" s="1896" t="s">
        <v>910</v>
      </c>
      <c r="C11" s="1897"/>
      <c r="D11" s="1897"/>
      <c r="E11" s="1897"/>
      <c r="F11" s="1897"/>
      <c r="G11" s="1897"/>
      <c r="H11" s="1897"/>
    </row>
    <row r="12" spans="1:10" s="127" customFormat="1" ht="20.100000000000001" customHeight="1">
      <c r="A12" s="994" t="s">
        <v>116</v>
      </c>
      <c r="B12" s="318">
        <v>85</v>
      </c>
      <c r="C12" s="713">
        <v>75.13</v>
      </c>
      <c r="D12" s="318">
        <v>94.88</v>
      </c>
      <c r="E12" s="713">
        <v>98.19</v>
      </c>
      <c r="F12" s="318">
        <v>81.260000000000005</v>
      </c>
      <c r="G12" s="714">
        <v>98.21</v>
      </c>
      <c r="H12" s="714">
        <v>66.94</v>
      </c>
    </row>
    <row r="13" spans="1:10" s="127" customFormat="1" ht="15" customHeight="1">
      <c r="A13" s="1461" t="s">
        <v>117</v>
      </c>
      <c r="B13" s="168"/>
      <c r="C13" s="169"/>
      <c r="D13" s="168"/>
      <c r="E13" s="169"/>
      <c r="F13" s="168"/>
      <c r="G13" s="602"/>
      <c r="H13" s="602"/>
    </row>
    <row r="14" spans="1:10" s="127" customFormat="1" ht="20.100000000000001" customHeight="1">
      <c r="A14" s="995" t="s">
        <v>1784</v>
      </c>
      <c r="B14" s="192"/>
      <c r="C14" s="192"/>
      <c r="D14" s="192"/>
      <c r="E14" s="192"/>
      <c r="F14" s="192"/>
      <c r="G14" s="1012"/>
      <c r="H14" s="1012"/>
    </row>
    <row r="15" spans="1:10" s="127" customFormat="1" ht="20.100000000000001" customHeight="1">
      <c r="A15" s="532" t="s">
        <v>245</v>
      </c>
      <c r="B15" s="184">
        <v>90.73</v>
      </c>
      <c r="C15" s="184">
        <v>81.13</v>
      </c>
      <c r="D15" s="184">
        <v>97.29</v>
      </c>
      <c r="E15" s="184">
        <v>97.55</v>
      </c>
      <c r="F15" s="184">
        <v>87.61</v>
      </c>
      <c r="G15" s="362">
        <v>97.59</v>
      </c>
      <c r="H15" s="362">
        <v>59.11</v>
      </c>
    </row>
    <row r="16" spans="1:10" s="127" customFormat="1" ht="15" customHeight="1">
      <c r="A16" s="532" t="s">
        <v>1785</v>
      </c>
      <c r="B16" s="192"/>
      <c r="C16" s="192"/>
      <c r="D16" s="192"/>
      <c r="E16" s="192"/>
      <c r="F16" s="192"/>
      <c r="G16" s="1012"/>
      <c r="H16" s="1012"/>
      <c r="I16" s="180"/>
      <c r="J16" s="180"/>
    </row>
    <row r="17" spans="1:10" s="127" customFormat="1" ht="15" customHeight="1">
      <c r="A17" s="530" t="s">
        <v>246</v>
      </c>
      <c r="B17" s="192">
        <v>97.872337341308594</v>
      </c>
      <c r="C17" s="192">
        <v>91.193183898925795</v>
      </c>
      <c r="D17" s="192">
        <v>99.450431823730497</v>
      </c>
      <c r="E17" s="192">
        <v>96.428573608398395</v>
      </c>
      <c r="F17" s="192">
        <v>84.210525512695298</v>
      </c>
      <c r="G17" s="192">
        <v>95.454544067382798</v>
      </c>
      <c r="H17" s="1012">
        <v>71.036582946777301</v>
      </c>
      <c r="I17" s="180"/>
      <c r="J17" s="180"/>
    </row>
    <row r="18" spans="1:10" s="127" customFormat="1" ht="15" customHeight="1">
      <c r="A18" s="530" t="s">
        <v>247</v>
      </c>
      <c r="B18" s="192">
        <v>79.388450622558594</v>
      </c>
      <c r="C18" s="192">
        <v>76.934867858886705</v>
      </c>
      <c r="D18" s="192">
        <v>66.666664123535199</v>
      </c>
      <c r="E18" s="192">
        <v>98.529411315917997</v>
      </c>
      <c r="F18" s="192">
        <v>90.196075439453097</v>
      </c>
      <c r="G18" s="192">
        <v>98.353912353515597</v>
      </c>
      <c r="H18" s="1012">
        <v>59.467041015625</v>
      </c>
      <c r="I18" s="180"/>
      <c r="J18" s="180"/>
    </row>
    <row r="19" spans="1:10" s="127" customFormat="1" ht="15" customHeight="1">
      <c r="A19" s="530" t="s">
        <v>248</v>
      </c>
      <c r="B19" s="192">
        <v>81.088821411132798</v>
      </c>
      <c r="C19" s="192">
        <v>78.174606323242202</v>
      </c>
      <c r="D19" s="192">
        <v>59.2592582702637</v>
      </c>
      <c r="E19" s="192">
        <v>100</v>
      </c>
      <c r="F19" s="192">
        <v>100</v>
      </c>
      <c r="G19" s="192">
        <v>100</v>
      </c>
      <c r="H19" s="1012">
        <v>37.179485321044901</v>
      </c>
      <c r="I19" s="180"/>
      <c r="J19" s="180"/>
    </row>
    <row r="20" spans="1:10" s="127" customFormat="1" ht="15" customHeight="1">
      <c r="A20" s="530" t="s">
        <v>249</v>
      </c>
      <c r="B20" s="192">
        <v>82.552085876464801</v>
      </c>
      <c r="C20" s="192">
        <v>81.118881225585895</v>
      </c>
      <c r="D20" s="192">
        <v>75.789474487304702</v>
      </c>
      <c r="E20" s="192">
        <v>98.734176635742202</v>
      </c>
      <c r="F20" s="192">
        <v>62.5</v>
      </c>
      <c r="G20" s="192">
        <v>98.913040161132798</v>
      </c>
      <c r="H20" s="1012">
        <v>55.6451606750488</v>
      </c>
      <c r="I20" s="180"/>
      <c r="J20" s="180"/>
    </row>
    <row r="21" spans="1:10" s="127" customFormat="1" ht="15" customHeight="1">
      <c r="A21" s="530" t="s">
        <v>250</v>
      </c>
      <c r="B21" s="192">
        <v>85.922332763671903</v>
      </c>
      <c r="C21" s="192">
        <v>70.238098144531193</v>
      </c>
      <c r="D21" s="192">
        <v>96.875</v>
      </c>
      <c r="E21" s="192">
        <v>97.222221374511705</v>
      </c>
      <c r="F21" s="192">
        <v>100</v>
      </c>
      <c r="G21" s="192">
        <v>97.826087951660199</v>
      </c>
      <c r="H21" s="1012">
        <v>66.129035949707003</v>
      </c>
      <c r="I21" s="180"/>
      <c r="J21" s="180"/>
    </row>
    <row r="22" spans="1:10" s="127" customFormat="1" ht="15" customHeight="1">
      <c r="A22" s="530" t="s">
        <v>251</v>
      </c>
      <c r="B22" s="192">
        <v>79.093719482421903</v>
      </c>
      <c r="C22" s="192">
        <v>76.149421691894503</v>
      </c>
      <c r="D22" s="192">
        <v>81.203010559082003</v>
      </c>
      <c r="E22" s="192">
        <v>93.939392089843807</v>
      </c>
      <c r="F22" s="192">
        <v>85</v>
      </c>
      <c r="G22" s="192">
        <v>94.736839294433594</v>
      </c>
      <c r="H22" s="1012">
        <v>52.905197143554702</v>
      </c>
      <c r="I22" s="180"/>
      <c r="J22" s="180"/>
    </row>
    <row r="23" spans="1:10" s="127" customFormat="1" ht="15" customHeight="1">
      <c r="A23" s="532" t="s">
        <v>252</v>
      </c>
      <c r="B23" s="184">
        <v>90.73</v>
      </c>
      <c r="C23" s="184">
        <v>57.83</v>
      </c>
      <c r="D23" s="184">
        <v>76.319999999999993</v>
      </c>
      <c r="E23" s="184">
        <v>96.37</v>
      </c>
      <c r="F23" s="184">
        <v>71.349999999999994</v>
      </c>
      <c r="G23" s="362">
        <v>97.014923095703097</v>
      </c>
      <c r="H23" s="362">
        <v>50.96</v>
      </c>
      <c r="I23" s="180"/>
      <c r="J23" s="180"/>
    </row>
    <row r="24" spans="1:10" s="127" customFormat="1" ht="15" customHeight="1">
      <c r="A24" s="896" t="s">
        <v>253</v>
      </c>
      <c r="B24" s="192"/>
      <c r="C24" s="192"/>
      <c r="D24" s="192"/>
      <c r="E24" s="192"/>
      <c r="F24" s="192"/>
      <c r="G24" s="1012"/>
      <c r="H24" s="1012"/>
      <c r="I24" s="180"/>
      <c r="J24" s="180"/>
    </row>
    <row r="25" spans="1:10" s="127" customFormat="1" ht="15" customHeight="1">
      <c r="A25" s="1460" t="s">
        <v>254</v>
      </c>
      <c r="B25" s="192"/>
      <c r="C25" s="192"/>
      <c r="D25" s="192"/>
      <c r="E25" s="192"/>
      <c r="F25" s="192"/>
      <c r="G25" s="1012"/>
      <c r="H25" s="1012"/>
      <c r="I25" s="180"/>
      <c r="J25" s="180"/>
    </row>
    <row r="26" spans="1:10" s="127" customFormat="1" ht="15" customHeight="1">
      <c r="A26" s="530" t="s">
        <v>255</v>
      </c>
      <c r="B26" s="192">
        <v>90.73</v>
      </c>
      <c r="C26" s="192">
        <v>57.83</v>
      </c>
      <c r="D26" s="192">
        <v>76.319999999999993</v>
      </c>
      <c r="E26" s="192">
        <v>96.37</v>
      </c>
      <c r="F26" s="192">
        <v>71.349999999999994</v>
      </c>
      <c r="G26" s="192">
        <v>97.014923095703097</v>
      </c>
      <c r="H26" s="1012">
        <v>50.96</v>
      </c>
      <c r="I26" s="180"/>
      <c r="J26" s="180"/>
    </row>
    <row r="27" spans="1:10" s="127" customFormat="1" ht="20.100000000000001" customHeight="1">
      <c r="A27" s="532" t="s">
        <v>256</v>
      </c>
      <c r="B27" s="184">
        <v>89.69</v>
      </c>
      <c r="C27" s="184">
        <v>83.3</v>
      </c>
      <c r="D27" s="184">
        <v>95.54</v>
      </c>
      <c r="E27" s="184">
        <v>100.31</v>
      </c>
      <c r="F27" s="184">
        <v>86.75</v>
      </c>
      <c r="G27" s="362">
        <v>100.27</v>
      </c>
      <c r="H27" s="362">
        <v>72.86</v>
      </c>
      <c r="I27" s="180"/>
      <c r="J27" s="180"/>
    </row>
    <row r="28" spans="1:10" s="127" customFormat="1" ht="15" customHeight="1">
      <c r="A28" s="532" t="s">
        <v>1786</v>
      </c>
      <c r="B28" s="192"/>
      <c r="C28" s="192"/>
      <c r="D28" s="192"/>
      <c r="E28" s="192"/>
      <c r="F28" s="192"/>
      <c r="G28" s="1012"/>
      <c r="H28" s="1012"/>
      <c r="I28" s="180"/>
      <c r="J28" s="180"/>
    </row>
    <row r="29" spans="1:10" s="127" customFormat="1" ht="15" customHeight="1">
      <c r="A29" s="530" t="s">
        <v>257</v>
      </c>
      <c r="B29" s="192">
        <v>87.437812805175795</v>
      </c>
      <c r="C29" s="192">
        <v>87.417221069335895</v>
      </c>
      <c r="D29" s="192">
        <v>78.632476806640597</v>
      </c>
      <c r="E29" s="192">
        <v>100</v>
      </c>
      <c r="F29" s="192">
        <v>85.714286804199205</v>
      </c>
      <c r="G29" s="192">
        <v>100</v>
      </c>
      <c r="H29" s="1012">
        <v>59.276016235351598</v>
      </c>
      <c r="I29" s="180"/>
      <c r="J29" s="180"/>
    </row>
    <row r="30" spans="1:10" s="127" customFormat="1" ht="15" customHeight="1">
      <c r="A30" s="530" t="s">
        <v>258</v>
      </c>
      <c r="B30" s="192">
        <v>82.893081665039105</v>
      </c>
      <c r="C30" s="192">
        <v>71.979431152343807</v>
      </c>
      <c r="D30" s="192">
        <v>91.666664123535199</v>
      </c>
      <c r="E30" s="192">
        <v>100</v>
      </c>
      <c r="F30" s="192">
        <v>80</v>
      </c>
      <c r="G30" s="192">
        <v>100</v>
      </c>
      <c r="H30" s="1012">
        <v>50.515464782714801</v>
      </c>
      <c r="I30" s="180"/>
      <c r="J30" s="180"/>
    </row>
    <row r="31" spans="1:10" s="127" customFormat="1" ht="15" customHeight="1">
      <c r="A31" s="530" t="s">
        <v>259</v>
      </c>
      <c r="B31" s="192">
        <v>92.882987976074205</v>
      </c>
      <c r="C31" s="192">
        <v>82.133674621582003</v>
      </c>
      <c r="D31" s="192">
        <v>97.956489562988295</v>
      </c>
      <c r="E31" s="192">
        <v>100</v>
      </c>
      <c r="F31" s="192">
        <v>90.476188659667997</v>
      </c>
      <c r="G31" s="192">
        <v>100</v>
      </c>
      <c r="H31" s="1012">
        <v>67.050689697265597</v>
      </c>
      <c r="I31" s="180"/>
      <c r="J31" s="180"/>
    </row>
    <row r="32" spans="1:10" s="127" customFormat="1" ht="15" customHeight="1">
      <c r="A32" s="896" t="s">
        <v>253</v>
      </c>
      <c r="B32" s="192"/>
      <c r="C32" s="192"/>
      <c r="D32" s="192"/>
      <c r="E32" s="192"/>
      <c r="F32" s="192"/>
      <c r="G32" s="192"/>
      <c r="H32" s="1012"/>
      <c r="I32" s="180"/>
      <c r="J32" s="180"/>
    </row>
    <row r="33" spans="1:10" s="127" customFormat="1" ht="15" customHeight="1">
      <c r="A33" s="1460" t="s">
        <v>254</v>
      </c>
      <c r="B33" s="192"/>
      <c r="C33" s="192"/>
      <c r="D33" s="192"/>
      <c r="E33" s="192"/>
      <c r="F33" s="192"/>
      <c r="G33" s="192"/>
      <c r="H33" s="1012"/>
      <c r="I33" s="180"/>
      <c r="J33" s="180"/>
    </row>
    <row r="34" spans="1:10" s="127" customFormat="1" ht="15" customHeight="1">
      <c r="A34" s="896" t="s">
        <v>260</v>
      </c>
      <c r="B34" s="192">
        <v>89.374153137207003</v>
      </c>
      <c r="C34" s="192">
        <v>85.405807495117202</v>
      </c>
      <c r="D34" s="192">
        <v>94.987144470214801</v>
      </c>
      <c r="E34" s="192">
        <v>100</v>
      </c>
      <c r="F34" s="192">
        <v>83.333335876464801</v>
      </c>
      <c r="G34" s="192">
        <v>100</v>
      </c>
      <c r="H34" s="1012">
        <v>81.616340637207003</v>
      </c>
      <c r="I34" s="180"/>
      <c r="J34" s="180"/>
    </row>
    <row r="35" spans="1:10" ht="19.899999999999999" customHeight="1">
      <c r="A35" s="479" t="s">
        <v>852</v>
      </c>
      <c r="B35" s="480"/>
      <c r="C35" s="480"/>
      <c r="D35" s="480"/>
      <c r="E35" s="480"/>
      <c r="F35" s="480"/>
      <c r="G35" s="480"/>
      <c r="H35" s="480"/>
    </row>
    <row r="36" spans="1:10" s="1342" customFormat="1">
      <c r="A36" s="1337" t="s">
        <v>851</v>
      </c>
    </row>
    <row r="37" spans="1:10">
      <c r="A37" s="480"/>
      <c r="B37" s="480"/>
      <c r="C37" s="480"/>
      <c r="D37" s="480"/>
      <c r="E37" s="480"/>
      <c r="F37" s="480"/>
      <c r="G37" s="480"/>
      <c r="H37" s="480"/>
    </row>
  </sheetData>
  <mergeCells count="14">
    <mergeCell ref="A3:A10"/>
    <mergeCell ref="B3:B10"/>
    <mergeCell ref="C3:E3"/>
    <mergeCell ref="A1:F1"/>
    <mergeCell ref="A2:F2"/>
    <mergeCell ref="F3:H3"/>
    <mergeCell ref="C4:C10"/>
    <mergeCell ref="G4:G10"/>
    <mergeCell ref="G2:H2"/>
    <mergeCell ref="B11:H11"/>
    <mergeCell ref="D4:D10"/>
    <mergeCell ref="E4:E10"/>
    <mergeCell ref="F4:F10"/>
    <mergeCell ref="H4:H10"/>
  </mergeCells>
  <phoneticPr fontId="0" type="noConversion"/>
  <hyperlinks>
    <hyperlink ref="G1" location="'Spis tablic     List of tables'!A82"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90" zoomScaleNormal="90" workbookViewId="0">
      <selection activeCell="A35" sqref="A35"/>
    </sheetView>
  </sheetViews>
  <sheetFormatPr defaultRowHeight="12.75"/>
  <cols>
    <col min="1" max="1" width="20.75" style="312" customWidth="1"/>
    <col min="2" max="8" width="14.25" style="312" customWidth="1"/>
    <col min="9" max="16384" width="9" style="312"/>
  </cols>
  <sheetData>
    <row r="1" spans="1:8" ht="14.85" customHeight="1">
      <c r="A1" s="1013" t="s">
        <v>938</v>
      </c>
      <c r="B1" s="1013"/>
      <c r="C1" s="1013"/>
      <c r="D1" s="1013"/>
      <c r="E1" s="1013"/>
      <c r="F1" s="1014"/>
      <c r="G1" s="1253" t="s">
        <v>32</v>
      </c>
    </row>
    <row r="2" spans="1:8" s="1376" customFormat="1" ht="14.85" customHeight="1">
      <c r="A2" s="2134" t="s">
        <v>1787</v>
      </c>
      <c r="B2" s="2134"/>
      <c r="C2" s="2134"/>
      <c r="D2" s="2211"/>
      <c r="E2" s="1871"/>
      <c r="F2" s="1713"/>
      <c r="G2" s="2212" t="s">
        <v>298</v>
      </c>
      <c r="H2" s="2213"/>
    </row>
    <row r="3" spans="1:8" ht="20.100000000000001" customHeight="1">
      <c r="A3" s="2136" t="s">
        <v>1789</v>
      </c>
      <c r="B3" s="1768" t="s">
        <v>1779</v>
      </c>
      <c r="C3" s="2214"/>
      <c r="D3" s="2214"/>
      <c r="E3" s="2215"/>
      <c r="F3" s="1841" t="s">
        <v>1788</v>
      </c>
      <c r="G3" s="1872"/>
      <c r="H3" s="1872"/>
    </row>
    <row r="4" spans="1:8" ht="15" customHeight="1">
      <c r="A4" s="1873"/>
      <c r="B4" s="1773"/>
      <c r="C4" s="1851" t="s">
        <v>1790</v>
      </c>
      <c r="D4" s="2216" t="s">
        <v>1763</v>
      </c>
      <c r="E4" s="1851" t="s">
        <v>1791</v>
      </c>
      <c r="F4" s="1851" t="s">
        <v>1792</v>
      </c>
      <c r="G4" s="1851" t="s">
        <v>1773</v>
      </c>
      <c r="H4" s="2198" t="s">
        <v>1767</v>
      </c>
    </row>
    <row r="5" spans="1:8" ht="15" customHeight="1">
      <c r="A5" s="1873"/>
      <c r="B5" s="1773"/>
      <c r="C5" s="1773"/>
      <c r="D5" s="2202"/>
      <c r="E5" s="1773"/>
      <c r="F5" s="1773"/>
      <c r="G5" s="1785"/>
      <c r="H5" s="2083"/>
    </row>
    <row r="6" spans="1:8" ht="15" customHeight="1">
      <c r="A6" s="1873"/>
      <c r="B6" s="1773"/>
      <c r="C6" s="1773"/>
      <c r="D6" s="2202"/>
      <c r="E6" s="1773"/>
      <c r="F6" s="1773"/>
      <c r="G6" s="1785"/>
      <c r="H6" s="2083"/>
    </row>
    <row r="7" spans="1:8" ht="15" customHeight="1">
      <c r="A7" s="1873"/>
      <c r="B7" s="1773"/>
      <c r="C7" s="1773"/>
      <c r="D7" s="2202"/>
      <c r="E7" s="1773"/>
      <c r="F7" s="1773"/>
      <c r="G7" s="1785"/>
      <c r="H7" s="2083"/>
    </row>
    <row r="8" spans="1:8" ht="15" customHeight="1">
      <c r="A8" s="1873"/>
      <c r="B8" s="1773"/>
      <c r="C8" s="1773"/>
      <c r="D8" s="2202"/>
      <c r="E8" s="1773"/>
      <c r="F8" s="1773"/>
      <c r="G8" s="1785"/>
      <c r="H8" s="2083"/>
    </row>
    <row r="9" spans="1:8" ht="15" customHeight="1">
      <c r="A9" s="1873"/>
      <c r="B9" s="1773"/>
      <c r="C9" s="1773"/>
      <c r="D9" s="2202"/>
      <c r="E9" s="1773"/>
      <c r="F9" s="1773"/>
      <c r="G9" s="1785"/>
      <c r="H9" s="2083"/>
    </row>
    <row r="10" spans="1:8" ht="15" customHeight="1">
      <c r="A10" s="1873"/>
      <c r="B10" s="1773"/>
      <c r="C10" s="1773"/>
      <c r="D10" s="2202"/>
      <c r="E10" s="1773"/>
      <c r="F10" s="1773"/>
      <c r="G10" s="1786"/>
      <c r="H10" s="2083"/>
    </row>
    <row r="11" spans="1:8" ht="15" customHeight="1">
      <c r="A11" s="741"/>
      <c r="B11" s="2209" t="s">
        <v>911</v>
      </c>
      <c r="C11" s="2210"/>
      <c r="D11" s="2210"/>
      <c r="E11" s="2210"/>
      <c r="F11" s="2210"/>
      <c r="G11" s="2210"/>
      <c r="H11" s="2210"/>
    </row>
    <row r="12" spans="1:8" s="326" customFormat="1" ht="19.899999999999999" customHeight="1">
      <c r="A12" s="1015" t="s">
        <v>303</v>
      </c>
      <c r="B12" s="1016"/>
      <c r="C12" s="1017"/>
      <c r="D12" s="1017"/>
      <c r="E12" s="1017"/>
      <c r="F12" s="1017"/>
      <c r="G12" s="1017"/>
      <c r="H12" s="1018"/>
    </row>
    <row r="13" spans="1:8" s="326" customFormat="1" ht="15" customHeight="1">
      <c r="A13" s="1456" t="s">
        <v>297</v>
      </c>
      <c r="B13" s="715"/>
      <c r="C13" s="715"/>
      <c r="D13" s="715"/>
      <c r="E13" s="715"/>
      <c r="F13" s="715"/>
      <c r="G13" s="715"/>
      <c r="H13" s="716"/>
    </row>
    <row r="14" spans="1:8" s="326" customFormat="1" ht="17.100000000000001" customHeight="1">
      <c r="A14" s="987" t="s">
        <v>434</v>
      </c>
      <c r="B14" s="715">
        <v>85.01</v>
      </c>
      <c r="C14" s="715">
        <v>68.7</v>
      </c>
      <c r="D14" s="715">
        <v>95.44</v>
      </c>
      <c r="E14" s="715">
        <v>98.9</v>
      </c>
      <c r="F14" s="715">
        <v>74.290000000000006</v>
      </c>
      <c r="G14" s="715">
        <v>98.68</v>
      </c>
      <c r="H14" s="716">
        <v>81.89</v>
      </c>
    </row>
    <row r="15" spans="1:8" s="326" customFormat="1" ht="15" customHeight="1">
      <c r="A15" s="985" t="s">
        <v>1793</v>
      </c>
      <c r="B15" s="1017"/>
      <c r="C15" s="1017"/>
      <c r="D15" s="1017"/>
      <c r="E15" s="1017"/>
      <c r="F15" s="1017"/>
      <c r="G15" s="1019"/>
      <c r="H15" s="1019"/>
    </row>
    <row r="16" spans="1:8" s="326" customFormat="1" ht="15" customHeight="1">
      <c r="A16" s="623" t="s">
        <v>437</v>
      </c>
      <c r="B16" s="1017">
        <v>77.777778625488295</v>
      </c>
      <c r="C16" s="1017">
        <v>73.544303894042997</v>
      </c>
      <c r="D16" s="1017">
        <v>74.342102050781193</v>
      </c>
      <c r="E16" s="1017">
        <v>100</v>
      </c>
      <c r="F16" s="1017">
        <v>84.375</v>
      </c>
      <c r="G16" s="1019">
        <v>99.346405029296903</v>
      </c>
      <c r="H16" s="1019">
        <v>57.537155151367202</v>
      </c>
    </row>
    <row r="17" spans="1:9" s="326" customFormat="1" ht="15" customHeight="1">
      <c r="A17" s="623" t="s">
        <v>438</v>
      </c>
      <c r="B17" s="1017">
        <v>83.039649963378906</v>
      </c>
      <c r="C17" s="1017">
        <v>83.728813171386705</v>
      </c>
      <c r="D17" s="1017">
        <v>72.631576538085895</v>
      </c>
      <c r="E17" s="1017">
        <v>97.916664123535199</v>
      </c>
      <c r="F17" s="1017">
        <v>90.909088134765597</v>
      </c>
      <c r="G17" s="1019">
        <v>98.039215087890597</v>
      </c>
      <c r="H17" s="1019">
        <v>63.473052978515597</v>
      </c>
    </row>
    <row r="18" spans="1:9" s="326" customFormat="1" ht="15" customHeight="1">
      <c r="A18" s="623" t="s">
        <v>439</v>
      </c>
      <c r="B18" s="1017">
        <v>88.720886230468807</v>
      </c>
      <c r="C18" s="1017">
        <v>52.455795288085902</v>
      </c>
      <c r="D18" s="1017">
        <v>98.402206420898395</v>
      </c>
      <c r="E18" s="1017">
        <v>97.701148986816406</v>
      </c>
      <c r="F18" s="1017">
        <v>55.555557250976598</v>
      </c>
      <c r="G18" s="1019">
        <v>97.979797363281193</v>
      </c>
      <c r="H18" s="1019">
        <v>89.120712280273395</v>
      </c>
    </row>
    <row r="19" spans="1:9" s="326" customFormat="1" ht="15" customHeight="1">
      <c r="A19" s="1020" t="s">
        <v>288</v>
      </c>
      <c r="B19" s="715">
        <v>89.67</v>
      </c>
      <c r="C19" s="715">
        <v>85.39</v>
      </c>
      <c r="D19" s="715">
        <v>94.97</v>
      </c>
      <c r="E19" s="715">
        <v>98.66</v>
      </c>
      <c r="F19" s="715">
        <v>82.14</v>
      </c>
      <c r="G19" s="716">
        <v>98.31</v>
      </c>
      <c r="H19" s="716">
        <v>74.040000000000006</v>
      </c>
    </row>
    <row r="20" spans="1:9" s="326" customFormat="1" ht="15" customHeight="1">
      <c r="A20" s="1020" t="s">
        <v>1731</v>
      </c>
      <c r="B20" s="715"/>
      <c r="C20" s="715"/>
      <c r="D20" s="715"/>
      <c r="E20" s="715"/>
      <c r="F20" s="715"/>
      <c r="G20" s="716"/>
      <c r="H20" s="716"/>
      <c r="I20" s="720"/>
    </row>
    <row r="21" spans="1:9" s="326" customFormat="1" ht="15" customHeight="1">
      <c r="A21" s="1021" t="s">
        <v>262</v>
      </c>
      <c r="B21" s="1017">
        <v>93.020042419433594</v>
      </c>
      <c r="C21" s="1017">
        <v>90.929580688476605</v>
      </c>
      <c r="D21" s="1017">
        <v>96.544502258300795</v>
      </c>
      <c r="E21" s="1017">
        <v>95.614036560058594</v>
      </c>
      <c r="F21" s="1017">
        <v>75.555557250976605</v>
      </c>
      <c r="G21" s="1017">
        <v>95.867767333984403</v>
      </c>
      <c r="H21" s="1019">
        <v>85.571144104003906</v>
      </c>
      <c r="I21" s="720"/>
    </row>
    <row r="22" spans="1:9" s="326" customFormat="1" ht="15" customHeight="1">
      <c r="A22" s="1021" t="s">
        <v>263</v>
      </c>
      <c r="B22" s="1017">
        <v>81.2244873046875</v>
      </c>
      <c r="C22" s="1017">
        <v>70.588233947753906</v>
      </c>
      <c r="D22" s="1017">
        <v>93.069305419921903</v>
      </c>
      <c r="E22" s="1017">
        <v>100</v>
      </c>
      <c r="F22" s="1017">
        <v>82.352943420410199</v>
      </c>
      <c r="G22" s="1017">
        <v>100</v>
      </c>
      <c r="H22" s="1019">
        <v>62.404090881347699</v>
      </c>
      <c r="I22" s="720"/>
    </row>
    <row r="23" spans="1:9" s="326" customFormat="1" ht="15" customHeight="1">
      <c r="A23" s="1021" t="s">
        <v>264</v>
      </c>
      <c r="B23" s="1017">
        <v>87.706314086914105</v>
      </c>
      <c r="C23" s="1017">
        <v>83.167419433593807</v>
      </c>
      <c r="D23" s="1017">
        <v>94.388778686523395</v>
      </c>
      <c r="E23" s="1017">
        <v>100</v>
      </c>
      <c r="F23" s="1017">
        <v>87.5</v>
      </c>
      <c r="G23" s="1017">
        <v>99.019607543945298</v>
      </c>
      <c r="H23" s="1019">
        <v>69.630874633789105</v>
      </c>
      <c r="I23" s="720"/>
    </row>
    <row r="24" spans="1:9" s="326" customFormat="1" ht="15" customHeight="1">
      <c r="A24" s="1021" t="s">
        <v>265</v>
      </c>
      <c r="B24" s="1017">
        <v>90.903617858886705</v>
      </c>
      <c r="C24" s="1017">
        <v>86.303192138671903</v>
      </c>
      <c r="D24" s="1017">
        <v>94.177215576171903</v>
      </c>
      <c r="E24" s="1017">
        <v>100</v>
      </c>
      <c r="F24" s="1017">
        <v>88.888885498046903</v>
      </c>
      <c r="G24" s="1017">
        <v>98.969070434570298</v>
      </c>
      <c r="H24" s="1019">
        <v>61.077842712402301</v>
      </c>
      <c r="I24" s="720"/>
    </row>
    <row r="25" spans="1:9" s="326" customFormat="1" ht="15" customHeight="1">
      <c r="A25" s="1020" t="s">
        <v>266</v>
      </c>
      <c r="B25" s="695">
        <v>93.8</v>
      </c>
      <c r="C25" s="695">
        <v>86.85</v>
      </c>
      <c r="D25" s="695">
        <v>98.19</v>
      </c>
      <c r="E25" s="695">
        <v>98.53</v>
      </c>
      <c r="F25" s="695">
        <v>93.67</v>
      </c>
      <c r="G25" s="717">
        <v>98.43</v>
      </c>
      <c r="H25" s="718">
        <v>82.24</v>
      </c>
      <c r="I25" s="720"/>
    </row>
    <row r="26" spans="1:9" s="326" customFormat="1" ht="15" customHeight="1">
      <c r="A26" s="1020" t="s">
        <v>1794</v>
      </c>
      <c r="B26" s="494"/>
      <c r="C26" s="494"/>
      <c r="D26" s="494"/>
      <c r="E26" s="494"/>
      <c r="F26" s="494"/>
      <c r="G26" s="410"/>
      <c r="H26" s="838"/>
      <c r="I26" s="720"/>
    </row>
    <row r="27" spans="1:9" s="326" customFormat="1" ht="15" customHeight="1">
      <c r="A27" s="1021" t="s">
        <v>267</v>
      </c>
      <c r="B27" s="1017">
        <v>94.372512817382798</v>
      </c>
      <c r="C27" s="1017">
        <v>91.265060424804702</v>
      </c>
      <c r="D27" s="1017">
        <v>97.458564758300795</v>
      </c>
      <c r="E27" s="1017">
        <v>98.4375</v>
      </c>
      <c r="F27" s="1017">
        <v>78.571426391601605</v>
      </c>
      <c r="G27" s="1017">
        <v>98.701301574707003</v>
      </c>
      <c r="H27" s="1019">
        <v>80</v>
      </c>
      <c r="I27" s="720"/>
    </row>
    <row r="28" spans="1:9" s="388" customFormat="1" ht="15" customHeight="1">
      <c r="A28" s="623" t="s">
        <v>268</v>
      </c>
      <c r="B28" s="1017">
        <v>83.864120483398395</v>
      </c>
      <c r="C28" s="1017">
        <v>79.573173522949205</v>
      </c>
      <c r="D28" s="1017">
        <v>89.285713195800795</v>
      </c>
      <c r="E28" s="1017">
        <v>92.592590332031193</v>
      </c>
      <c r="F28" s="1017">
        <v>93.333335876464801</v>
      </c>
      <c r="G28" s="1017">
        <v>93.75</v>
      </c>
      <c r="H28" s="1019">
        <v>60.6451606750488</v>
      </c>
      <c r="I28" s="721"/>
    </row>
    <row r="29" spans="1:9" s="388" customFormat="1" ht="15" customHeight="1">
      <c r="A29" s="623" t="s">
        <v>269</v>
      </c>
      <c r="B29" s="1017">
        <v>81.581924438476605</v>
      </c>
      <c r="C29" s="1017">
        <v>76.111114501953097</v>
      </c>
      <c r="D29" s="1017">
        <v>76.515151977539105</v>
      </c>
      <c r="E29" s="1017">
        <v>99.199996948242202</v>
      </c>
      <c r="F29" s="1017">
        <v>100</v>
      </c>
      <c r="G29" s="1017">
        <v>99.315071105957003</v>
      </c>
      <c r="H29" s="1019">
        <v>63.427108764648402</v>
      </c>
      <c r="I29" s="721"/>
    </row>
    <row r="30" spans="1:9" ht="15" customHeight="1">
      <c r="A30" s="623" t="s">
        <v>253</v>
      </c>
      <c r="B30" s="1017"/>
      <c r="C30" s="1017"/>
      <c r="D30" s="1017"/>
      <c r="E30" s="1017"/>
      <c r="F30" s="1017"/>
      <c r="G30" s="1017"/>
      <c r="H30" s="1019"/>
      <c r="I30" s="387"/>
    </row>
    <row r="31" spans="1:9" ht="15" customHeight="1">
      <c r="A31" s="1456" t="s">
        <v>254</v>
      </c>
      <c r="B31" s="1017"/>
      <c r="C31" s="1017"/>
      <c r="D31" s="1017"/>
      <c r="E31" s="1017"/>
      <c r="F31" s="1017"/>
      <c r="G31" s="1017"/>
      <c r="H31" s="1019"/>
      <c r="I31" s="387"/>
    </row>
    <row r="32" spans="1:9" ht="15" customHeight="1">
      <c r="A32" s="623" t="s">
        <v>270</v>
      </c>
      <c r="B32" s="1017">
        <v>95.934478759765597</v>
      </c>
      <c r="C32" s="1017">
        <v>88.718452453613295</v>
      </c>
      <c r="D32" s="1017">
        <v>99.065422058105497</v>
      </c>
      <c r="E32" s="1017">
        <v>100</v>
      </c>
      <c r="F32" s="1017">
        <v>96.969696044921903</v>
      </c>
      <c r="G32" s="1017">
        <v>98.4375</v>
      </c>
      <c r="H32" s="1019">
        <v>88.698059082031193</v>
      </c>
      <c r="I32" s="387"/>
    </row>
    <row r="33" spans="1:9" ht="15" customHeight="1">
      <c r="A33" s="481" t="s">
        <v>852</v>
      </c>
      <c r="B33" s="483"/>
      <c r="C33" s="483"/>
      <c r="D33" s="483"/>
      <c r="E33" s="483"/>
      <c r="F33" s="483"/>
      <c r="G33" s="483"/>
      <c r="I33" s="387"/>
    </row>
    <row r="34" spans="1:9" s="483" customFormat="1">
      <c r="A34" s="1315" t="s">
        <v>999</v>
      </c>
    </row>
    <row r="35" spans="1:9" s="1376" customFormat="1">
      <c r="A35" s="1463" t="s">
        <v>853</v>
      </c>
    </row>
    <row r="36" spans="1:9" s="1376" customFormat="1">
      <c r="A36" s="1463" t="s">
        <v>1000</v>
      </c>
    </row>
    <row r="37" spans="1:9">
      <c r="A37" s="483"/>
      <c r="B37" s="483"/>
      <c r="C37" s="483"/>
      <c r="D37" s="483"/>
      <c r="E37" s="483"/>
      <c r="F37" s="483"/>
      <c r="G37" s="483"/>
    </row>
    <row r="38" spans="1:9">
      <c r="A38" s="483"/>
      <c r="B38" s="483"/>
      <c r="C38" s="483"/>
      <c r="D38" s="483"/>
      <c r="E38" s="483"/>
      <c r="F38" s="483"/>
      <c r="G38" s="483"/>
    </row>
  </sheetData>
  <mergeCells count="13">
    <mergeCell ref="B11:H11"/>
    <mergeCell ref="G4:G10"/>
    <mergeCell ref="A2:F2"/>
    <mergeCell ref="G2:H2"/>
    <mergeCell ref="A3:A10"/>
    <mergeCell ref="B3:B10"/>
    <mergeCell ref="C3:E3"/>
    <mergeCell ref="F3:H3"/>
    <mergeCell ref="C4:C10"/>
    <mergeCell ref="D4:D10"/>
    <mergeCell ref="E4:E10"/>
    <mergeCell ref="F4:F10"/>
    <mergeCell ref="H4:H10"/>
  </mergeCells>
  <hyperlinks>
    <hyperlink ref="G1" location="'Spis tablic     List of tables'!A83" display="Powrót do spisu tablic"/>
    <hyperlink ref="G2:H2" location="'Spis tablic     List of tables'!A7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1"/>
  <sheetViews>
    <sheetView showGridLines="0" zoomScaleNormal="100" workbookViewId="0">
      <selection activeCell="J47" sqref="J47"/>
    </sheetView>
  </sheetViews>
  <sheetFormatPr defaultRowHeight="12.75"/>
  <cols>
    <col min="1" max="1" width="8.125" style="16" customWidth="1"/>
    <col min="2" max="2" width="12.375" style="16" customWidth="1"/>
    <col min="3" max="11" width="12.625" style="16" customWidth="1"/>
    <col min="12" max="16384" width="9" style="16"/>
  </cols>
  <sheetData>
    <row r="1" spans="1:95" ht="12.75" customHeight="1">
      <c r="A1" s="1624" t="s">
        <v>154</v>
      </c>
      <c r="B1" s="1624"/>
      <c r="C1" s="1624"/>
      <c r="D1" s="1624"/>
      <c r="E1" s="756"/>
      <c r="I1" s="97" t="s">
        <v>32</v>
      </c>
    </row>
    <row r="2" spans="1:95" s="1354" customFormat="1" ht="12.75" customHeight="1">
      <c r="A2" s="1636" t="s">
        <v>155</v>
      </c>
      <c r="B2" s="1636"/>
      <c r="C2" s="1636"/>
      <c r="D2" s="1636"/>
      <c r="E2" s="1515"/>
      <c r="I2" s="1521" t="s">
        <v>298</v>
      </c>
    </row>
    <row r="3" spans="1:95" s="21" customFormat="1" ht="12.75" customHeight="1">
      <c r="A3" s="1710" t="s">
        <v>494</v>
      </c>
      <c r="B3" s="1710"/>
      <c r="C3" s="1710"/>
      <c r="D3" s="1710"/>
      <c r="E3" s="1710"/>
      <c r="F3" s="1711"/>
    </row>
    <row r="4" spans="1:95" s="31" customFormat="1" ht="12.75" customHeight="1">
      <c r="A4" s="1709" t="s">
        <v>156</v>
      </c>
      <c r="B4" s="1709"/>
      <c r="C4" s="1709"/>
      <c r="D4" s="1709"/>
      <c r="E4" s="111"/>
      <c r="F4" s="21"/>
      <c r="G4" s="21"/>
    </row>
    <row r="5" spans="1:95" s="1356" customFormat="1" ht="12.75" customHeight="1">
      <c r="A5" s="1712" t="s">
        <v>495</v>
      </c>
      <c r="B5" s="1712"/>
      <c r="C5" s="1712"/>
      <c r="D5" s="1712"/>
      <c r="E5" s="1712"/>
      <c r="F5" s="1713"/>
    </row>
    <row r="6" spans="1:95" s="1356" customFormat="1" ht="12.75" customHeight="1">
      <c r="A6" s="1708" t="s">
        <v>157</v>
      </c>
      <c r="B6" s="1708"/>
      <c r="C6" s="1708"/>
      <c r="D6" s="1708"/>
      <c r="E6" s="1577"/>
    </row>
    <row r="7" spans="1:95" s="32" customFormat="1" ht="15" customHeight="1">
      <c r="A7" s="1720" t="s">
        <v>1120</v>
      </c>
      <c r="B7" s="1721"/>
      <c r="C7" s="1733"/>
      <c r="D7" s="1720"/>
      <c r="E7" s="1720"/>
      <c r="F7" s="1720"/>
      <c r="G7" s="1720"/>
      <c r="H7" s="1720"/>
      <c r="I7" s="1720"/>
      <c r="J7" s="1720"/>
      <c r="K7" s="1734"/>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row>
    <row r="8" spans="1:95" s="31" customFormat="1" ht="15.95" customHeight="1">
      <c r="A8" s="1722"/>
      <c r="B8" s="1723"/>
      <c r="C8" s="1726" t="s">
        <v>1121</v>
      </c>
      <c r="D8" s="1714" t="s">
        <v>1125</v>
      </c>
      <c r="E8" s="1715"/>
      <c r="F8" s="1715"/>
      <c r="G8" s="1715"/>
      <c r="H8" s="1715"/>
      <c r="I8" s="1715"/>
      <c r="J8" s="1716"/>
      <c r="K8" s="1717"/>
    </row>
    <row r="9" spans="1:95" s="31" customFormat="1" ht="15.95" customHeight="1">
      <c r="A9" s="1722"/>
      <c r="B9" s="1723"/>
      <c r="C9" s="1726"/>
      <c r="D9" s="1634" t="s">
        <v>1122</v>
      </c>
      <c r="E9" s="1634" t="s">
        <v>1123</v>
      </c>
      <c r="F9" s="1720" t="s">
        <v>1124</v>
      </c>
      <c r="G9" s="176"/>
      <c r="H9" s="176"/>
      <c r="I9" s="1729"/>
      <c r="J9" s="1730"/>
      <c r="K9" s="427"/>
    </row>
    <row r="10" spans="1:95" s="31" customFormat="1" ht="120" customHeight="1">
      <c r="A10" s="1722"/>
      <c r="B10" s="1723"/>
      <c r="C10" s="1727"/>
      <c r="D10" s="1718"/>
      <c r="E10" s="1718"/>
      <c r="F10" s="1728"/>
      <c r="G10" s="38" t="s">
        <v>1126</v>
      </c>
      <c r="H10" s="110" t="s">
        <v>1127</v>
      </c>
      <c r="I10" s="196" t="s">
        <v>1128</v>
      </c>
      <c r="J10" s="110" t="s">
        <v>1129</v>
      </c>
      <c r="K10" s="424" t="s">
        <v>1130</v>
      </c>
    </row>
    <row r="11" spans="1:95" s="31" customFormat="1" ht="24" customHeight="1">
      <c r="A11" s="1724"/>
      <c r="B11" s="1725"/>
      <c r="C11" s="1731" t="s">
        <v>1131</v>
      </c>
      <c r="D11" s="1732"/>
      <c r="E11" s="1732"/>
      <c r="F11" s="1732"/>
      <c r="G11" s="1732"/>
      <c r="H11" s="1732"/>
      <c r="I11" s="1732"/>
      <c r="J11" s="1732"/>
      <c r="K11" s="1717"/>
    </row>
    <row r="12" spans="1:95" ht="16.149999999999999" customHeight="1">
      <c r="A12" s="100">
        <v>2017</v>
      </c>
      <c r="B12" s="101" t="s">
        <v>73</v>
      </c>
      <c r="C12" s="207">
        <v>512.20000000000005</v>
      </c>
      <c r="D12" s="207">
        <v>199.2</v>
      </c>
      <c r="E12" s="207">
        <v>2.8</v>
      </c>
      <c r="F12" s="207">
        <v>176.7</v>
      </c>
      <c r="G12" s="207">
        <v>32.299999999999997</v>
      </c>
      <c r="H12" s="210">
        <v>1.3</v>
      </c>
      <c r="I12" s="207">
        <v>5.2</v>
      </c>
      <c r="J12" s="207">
        <v>7.3</v>
      </c>
      <c r="K12" s="143">
        <v>3.2</v>
      </c>
    </row>
    <row r="13" spans="1:95" ht="16.149999999999999" customHeight="1">
      <c r="A13" s="100"/>
      <c r="B13" s="101" t="s">
        <v>74</v>
      </c>
      <c r="C13" s="207">
        <v>512</v>
      </c>
      <c r="D13" s="207">
        <v>199.4</v>
      </c>
      <c r="E13" s="207">
        <v>2.8</v>
      </c>
      <c r="F13" s="207">
        <v>177</v>
      </c>
      <c r="G13" s="207">
        <v>32.1</v>
      </c>
      <c r="H13" s="210">
        <v>1.3</v>
      </c>
      <c r="I13" s="207">
        <v>5.2</v>
      </c>
      <c r="J13" s="207">
        <v>7.3</v>
      </c>
      <c r="K13" s="143">
        <v>3.2</v>
      </c>
    </row>
    <row r="14" spans="1:95" ht="16.149999999999999" customHeight="1">
      <c r="A14" s="100"/>
      <c r="B14" s="101" t="s">
        <v>75</v>
      </c>
      <c r="C14" s="207">
        <v>512.79999999999995</v>
      </c>
      <c r="D14" s="207">
        <v>200.1</v>
      </c>
      <c r="E14" s="207">
        <v>2.8</v>
      </c>
      <c r="F14" s="207">
        <v>177.7</v>
      </c>
      <c r="G14" s="207">
        <v>32.299999999999997</v>
      </c>
      <c r="H14" s="210">
        <v>1.3</v>
      </c>
      <c r="I14" s="207">
        <v>5.2</v>
      </c>
      <c r="J14" s="207">
        <v>7.4</v>
      </c>
      <c r="K14" s="143">
        <v>3.2</v>
      </c>
    </row>
    <row r="15" spans="1:95" ht="16.149999999999999" customHeight="1">
      <c r="A15" s="100"/>
      <c r="B15" s="101" t="s">
        <v>76</v>
      </c>
      <c r="C15" s="207">
        <v>514.4</v>
      </c>
      <c r="D15" s="207">
        <v>201.185</v>
      </c>
      <c r="E15" s="207">
        <v>2.79</v>
      </c>
      <c r="F15" s="207">
        <v>178.893</v>
      </c>
      <c r="G15" s="207">
        <v>32.414000000000001</v>
      </c>
      <c r="H15" s="210">
        <v>1.2769999999999999</v>
      </c>
      <c r="I15" s="207">
        <v>5.1509999999999998</v>
      </c>
      <c r="J15" s="207">
        <v>7.4539999999999997</v>
      </c>
      <c r="K15" s="143">
        <v>3.2269999999999999</v>
      </c>
    </row>
    <row r="16" spans="1:95" s="27" customFormat="1" ht="16.149999999999999" customHeight="1">
      <c r="A16" s="101"/>
      <c r="B16" s="101" t="s">
        <v>77</v>
      </c>
      <c r="C16" s="142">
        <v>514.07799999999997</v>
      </c>
      <c r="D16" s="142">
        <v>201.16300000000001</v>
      </c>
      <c r="E16" s="142">
        <v>2.7440000000000002</v>
      </c>
      <c r="F16" s="142">
        <v>178.922</v>
      </c>
      <c r="G16" s="142">
        <v>32.283000000000001</v>
      </c>
      <c r="H16" s="609">
        <v>1.2769999999999999</v>
      </c>
      <c r="I16" s="142">
        <v>5.1609999999999996</v>
      </c>
      <c r="J16" s="142">
        <v>7.476</v>
      </c>
      <c r="K16" s="143">
        <v>3.2069999999999999</v>
      </c>
    </row>
    <row r="17" spans="1:11" ht="16.149999999999999" customHeight="1">
      <c r="A17" s="100"/>
      <c r="B17" s="101" t="s">
        <v>78</v>
      </c>
      <c r="C17" s="207">
        <v>513.94799999999998</v>
      </c>
      <c r="D17" s="207">
        <v>201.01400000000001</v>
      </c>
      <c r="E17" s="207">
        <v>2.7170000000000001</v>
      </c>
      <c r="F17" s="207">
        <v>178.803</v>
      </c>
      <c r="G17" s="207">
        <v>31.995000000000001</v>
      </c>
      <c r="H17" s="210">
        <v>1.2769999999999999</v>
      </c>
      <c r="I17" s="207">
        <v>5.1609999999999996</v>
      </c>
      <c r="J17" s="207">
        <v>7.4539999999999997</v>
      </c>
      <c r="K17" s="143">
        <v>3.2959999999999998</v>
      </c>
    </row>
    <row r="18" spans="1:11" ht="16.149999999999999" customHeight="1">
      <c r="A18" s="100"/>
      <c r="B18" s="101" t="s">
        <v>79</v>
      </c>
      <c r="C18" s="207">
        <v>513.38199999999995</v>
      </c>
      <c r="D18" s="207">
        <v>200.45500000000001</v>
      </c>
      <c r="E18" s="207">
        <v>2.6840000000000002</v>
      </c>
      <c r="F18" s="207">
        <v>178.31399999999999</v>
      </c>
      <c r="G18" s="207">
        <v>31.606000000000002</v>
      </c>
      <c r="H18" s="210">
        <v>1.2430000000000001</v>
      </c>
      <c r="I18" s="207">
        <v>5.133</v>
      </c>
      <c r="J18" s="207">
        <v>7.4279999999999999</v>
      </c>
      <c r="K18" s="143">
        <v>3.2879999999999998</v>
      </c>
    </row>
    <row r="19" spans="1:11" ht="16.149999999999999" customHeight="1">
      <c r="A19" s="100"/>
      <c r="B19" s="101" t="s">
        <v>80</v>
      </c>
      <c r="C19" s="207">
        <v>514.26499999999999</v>
      </c>
      <c r="D19" s="207">
        <v>199.977</v>
      </c>
      <c r="E19" s="207">
        <v>2.6629999999999998</v>
      </c>
      <c r="F19" s="207">
        <v>177.863</v>
      </c>
      <c r="G19" s="207">
        <v>31.62</v>
      </c>
      <c r="H19" s="210">
        <v>1.216</v>
      </c>
      <c r="I19" s="207">
        <v>5.1680000000000001</v>
      </c>
      <c r="J19" s="207">
        <v>7.4249999999999998</v>
      </c>
      <c r="K19" s="143">
        <v>3.3149999999999999</v>
      </c>
    </row>
    <row r="20" spans="1:11" ht="16.149999999999999" customHeight="1">
      <c r="A20" s="100"/>
      <c r="B20" s="101" t="s">
        <v>81</v>
      </c>
      <c r="C20" s="207">
        <v>513.47299999999996</v>
      </c>
      <c r="D20" s="207">
        <v>200.136</v>
      </c>
      <c r="E20" s="207">
        <v>2.5880000000000001</v>
      </c>
      <c r="F20" s="207">
        <v>178.16800000000001</v>
      </c>
      <c r="G20" s="207">
        <v>31.452999999999999</v>
      </c>
      <c r="H20" s="210">
        <v>1.2330000000000001</v>
      </c>
      <c r="I20" s="207">
        <v>5.1230000000000002</v>
      </c>
      <c r="J20" s="207">
        <v>7.3970000000000002</v>
      </c>
      <c r="K20" s="143">
        <v>3.3370000000000002</v>
      </c>
    </row>
    <row r="21" spans="1:11" ht="16.149999999999999" customHeight="1">
      <c r="A21" s="100"/>
      <c r="B21" s="101"/>
      <c r="C21" s="207"/>
      <c r="D21" s="207"/>
      <c r="E21" s="207"/>
      <c r="F21" s="207"/>
      <c r="G21" s="207"/>
      <c r="H21" s="210"/>
      <c r="I21" s="207"/>
      <c r="J21" s="207"/>
      <c r="K21" s="143"/>
    </row>
    <row r="22" spans="1:11" ht="16.149999999999999" customHeight="1">
      <c r="A22" s="349">
        <v>2018</v>
      </c>
      <c r="B22" s="101" t="s">
        <v>82</v>
      </c>
      <c r="C22" s="207">
        <v>527.75800000000004</v>
      </c>
      <c r="D22" s="207">
        <v>203.643</v>
      </c>
      <c r="E22" s="207">
        <v>2.57</v>
      </c>
      <c r="F22" s="207">
        <v>180.57400000000001</v>
      </c>
      <c r="G22" s="207">
        <v>31.852</v>
      </c>
      <c r="H22" s="210">
        <v>1.2330000000000001</v>
      </c>
      <c r="I22" s="207">
        <v>5.069</v>
      </c>
      <c r="J22" s="207">
        <v>7.71</v>
      </c>
      <c r="K22" s="143">
        <v>3.464</v>
      </c>
    </row>
    <row r="23" spans="1:11" ht="16.149999999999999" customHeight="1">
      <c r="A23" s="100"/>
      <c r="B23" s="101" t="s">
        <v>83</v>
      </c>
      <c r="C23" s="207">
        <v>527.83100000000002</v>
      </c>
      <c r="D23" s="207">
        <v>203.53700000000001</v>
      </c>
      <c r="E23" s="207">
        <v>2.5619999999999998</v>
      </c>
      <c r="F23" s="207">
        <v>180.42099999999999</v>
      </c>
      <c r="G23" s="207">
        <v>31.923999999999999</v>
      </c>
      <c r="H23" s="210">
        <v>1.1930000000000001</v>
      </c>
      <c r="I23" s="207">
        <v>5.1180000000000003</v>
      </c>
      <c r="J23" s="207">
        <v>7.7649999999999997</v>
      </c>
      <c r="K23" s="143">
        <v>3.5009999999999999</v>
      </c>
    </row>
    <row r="24" spans="1:11" ht="16.149999999999999" customHeight="1">
      <c r="A24" s="100"/>
      <c r="B24" s="101" t="s">
        <v>72</v>
      </c>
      <c r="C24" s="207">
        <v>528.80799999999999</v>
      </c>
      <c r="D24" s="207">
        <v>204.10900000000001</v>
      </c>
      <c r="E24" s="207">
        <v>2.569</v>
      </c>
      <c r="F24" s="207">
        <v>180.995</v>
      </c>
      <c r="G24" s="207">
        <v>32.168999999999997</v>
      </c>
      <c r="H24" s="210">
        <v>1.198</v>
      </c>
      <c r="I24" s="207">
        <v>5.1760000000000002</v>
      </c>
      <c r="J24" s="207">
        <v>7.8049999999999997</v>
      </c>
      <c r="K24" s="143">
        <v>3.4990000000000001</v>
      </c>
    </row>
    <row r="25" spans="1:11" ht="16.149999999999999" customHeight="1">
      <c r="A25" s="100"/>
      <c r="B25" s="101" t="s">
        <v>73</v>
      </c>
      <c r="C25" s="207">
        <v>529.93499999999995</v>
      </c>
      <c r="D25" s="207">
        <v>205.28800000000001</v>
      </c>
      <c r="E25" s="207">
        <v>2.5910000000000002</v>
      </c>
      <c r="F25" s="207">
        <v>182.161</v>
      </c>
      <c r="G25" s="207">
        <v>32.499000000000002</v>
      </c>
      <c r="H25" s="210">
        <v>1.1930000000000001</v>
      </c>
      <c r="I25" s="207">
        <v>5.1420000000000003</v>
      </c>
      <c r="J25" s="207">
        <v>7.8330000000000002</v>
      </c>
      <c r="K25" s="143">
        <v>3.5089999999999999</v>
      </c>
    </row>
    <row r="26" spans="1:11" ht="16.149999999999999" customHeight="1">
      <c r="A26" s="100"/>
      <c r="B26" s="101" t="s">
        <v>74</v>
      </c>
      <c r="C26" s="207">
        <v>530.29999999999995</v>
      </c>
      <c r="D26" s="207">
        <v>205.642</v>
      </c>
      <c r="E26" s="207">
        <v>2.5939999999999999</v>
      </c>
      <c r="F26" s="207">
        <v>182.52</v>
      </c>
      <c r="G26" s="207">
        <v>32.622</v>
      </c>
      <c r="H26" s="210">
        <v>1.204</v>
      </c>
      <c r="I26" s="207">
        <v>5.1479999999999997</v>
      </c>
      <c r="J26" s="207">
        <v>7.8380000000000001</v>
      </c>
      <c r="K26" s="143">
        <v>3.5209999999999999</v>
      </c>
    </row>
    <row r="27" spans="1:11" ht="16.149999999999999" customHeight="1">
      <c r="A27" s="100"/>
      <c r="B27" s="101" t="s">
        <v>75</v>
      </c>
      <c r="C27" s="207">
        <v>531.9</v>
      </c>
      <c r="D27" s="207">
        <v>206.352</v>
      </c>
      <c r="E27" s="207">
        <v>2.6019999999999999</v>
      </c>
      <c r="F27" s="207">
        <v>183.077</v>
      </c>
      <c r="G27" s="207">
        <v>32.81</v>
      </c>
      <c r="H27" s="210">
        <v>1.2050000000000001</v>
      </c>
      <c r="I27" s="207">
        <v>5.1479999999999997</v>
      </c>
      <c r="J27" s="207">
        <v>7.8719999999999999</v>
      </c>
      <c r="K27" s="143">
        <v>3.532</v>
      </c>
    </row>
    <row r="28" spans="1:11" ht="16.149999999999999" customHeight="1">
      <c r="A28" s="102"/>
      <c r="B28" s="103" t="s">
        <v>44</v>
      </c>
      <c r="C28" s="148">
        <v>103.7</v>
      </c>
      <c r="D28" s="148">
        <v>103.1</v>
      </c>
      <c r="E28" s="148">
        <v>92.7</v>
      </c>
      <c r="F28" s="148">
        <v>103</v>
      </c>
      <c r="G28" s="148">
        <v>101.6</v>
      </c>
      <c r="H28" s="148">
        <v>94.5</v>
      </c>
      <c r="I28" s="148">
        <v>99.4</v>
      </c>
      <c r="J28" s="148">
        <v>105.9</v>
      </c>
      <c r="K28" s="149">
        <v>109.8</v>
      </c>
    </row>
    <row r="29" spans="1:11" ht="16.149999999999999" customHeight="1">
      <c r="A29" s="102"/>
      <c r="B29" s="255" t="s">
        <v>45</v>
      </c>
      <c r="C29" s="239">
        <v>100.3</v>
      </c>
      <c r="D29" s="239">
        <v>100.3</v>
      </c>
      <c r="E29" s="239">
        <v>100.3</v>
      </c>
      <c r="F29" s="239">
        <v>100.3</v>
      </c>
      <c r="G29" s="239">
        <v>100.6</v>
      </c>
      <c r="H29" s="239">
        <v>100.1</v>
      </c>
      <c r="I29" s="239">
        <v>100</v>
      </c>
      <c r="J29" s="239">
        <v>100.4</v>
      </c>
      <c r="K29" s="539">
        <v>100.3</v>
      </c>
    </row>
    <row r="30" spans="1:11" ht="19.899999999999999" customHeight="1">
      <c r="A30" s="242" t="s">
        <v>493</v>
      </c>
      <c r="B30" s="240"/>
      <c r="C30" s="241"/>
      <c r="D30" s="241"/>
      <c r="E30" s="241"/>
      <c r="F30" s="241"/>
      <c r="G30" s="241"/>
      <c r="H30" s="241"/>
      <c r="I30" s="241"/>
      <c r="J30" s="241"/>
    </row>
    <row r="31" spans="1:11" s="1354" customFormat="1" ht="19.899999999999999" customHeight="1">
      <c r="A31" s="1719" t="s">
        <v>492</v>
      </c>
      <c r="B31" s="1719"/>
      <c r="C31" s="1719"/>
      <c r="D31" s="1719"/>
      <c r="E31" s="1719"/>
      <c r="F31" s="1719"/>
      <c r="G31" s="1576"/>
    </row>
  </sheetData>
  <mergeCells count="16">
    <mergeCell ref="D8:K8"/>
    <mergeCell ref="D9:D10"/>
    <mergeCell ref="E9:E10"/>
    <mergeCell ref="A31:F31"/>
    <mergeCell ref="A7:B11"/>
    <mergeCell ref="C8:C10"/>
    <mergeCell ref="F9:F10"/>
    <mergeCell ref="I9:J9"/>
    <mergeCell ref="C11:K11"/>
    <mergeCell ref="C7:K7"/>
    <mergeCell ref="A6:D6"/>
    <mergeCell ref="A1:D1"/>
    <mergeCell ref="A2:D2"/>
    <mergeCell ref="A4:D4"/>
    <mergeCell ref="A3:F3"/>
    <mergeCell ref="A5:F5"/>
  </mergeCells>
  <phoneticPr fontId="0" type="noConversion"/>
  <hyperlinks>
    <hyperlink ref="I1" location="'Spis tablic     List of tables'!A9" display="Powrót do spisu tablic"/>
    <hyperlink ref="I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Normal="100" workbookViewId="0">
      <selection activeCell="A50" sqref="A50"/>
    </sheetView>
  </sheetViews>
  <sheetFormatPr defaultRowHeight="14.25"/>
  <cols>
    <col min="1" max="6" width="20.75" style="4" customWidth="1"/>
  </cols>
  <sheetData>
    <row r="1" spans="1:12" ht="14.85" customHeight="1">
      <c r="A1" s="1642" t="s">
        <v>937</v>
      </c>
      <c r="B1" s="1642"/>
      <c r="C1" s="1642"/>
      <c r="D1" s="480"/>
      <c r="E1" s="97" t="s">
        <v>32</v>
      </c>
      <c r="F1" s="8"/>
    </row>
    <row r="2" spans="1:12" s="1339" customFormat="1" ht="14.85" customHeight="1">
      <c r="A2" s="1699" t="s">
        <v>884</v>
      </c>
      <c r="B2" s="1699"/>
      <c r="C2" s="1699"/>
      <c r="D2" s="1699"/>
      <c r="E2" s="1382" t="s">
        <v>298</v>
      </c>
      <c r="F2" s="1351"/>
    </row>
    <row r="3" spans="1:12" ht="12" customHeight="1">
      <c r="A3" s="1625" t="s">
        <v>1795</v>
      </c>
      <c r="B3" s="1643" t="s">
        <v>1796</v>
      </c>
      <c r="C3" s="1664" t="s">
        <v>1797</v>
      </c>
      <c r="D3" s="1638"/>
      <c r="E3" s="1702"/>
      <c r="F3" s="1664" t="s">
        <v>1800</v>
      </c>
    </row>
    <row r="4" spans="1:12" ht="14.85" customHeight="1">
      <c r="A4" s="1626"/>
      <c r="B4" s="1644"/>
      <c r="C4" s="1665"/>
      <c r="D4" s="1626"/>
      <c r="E4" s="1703"/>
      <c r="F4" s="1665"/>
    </row>
    <row r="5" spans="1:12" ht="14.85" customHeight="1">
      <c r="A5" s="1626"/>
      <c r="B5" s="1644"/>
      <c r="C5" s="1643" t="s">
        <v>1109</v>
      </c>
      <c r="D5" s="1643" t="s">
        <v>1798</v>
      </c>
      <c r="E5" s="1643" t="s">
        <v>1799</v>
      </c>
      <c r="F5" s="1665"/>
    </row>
    <row r="6" spans="1:12" ht="12" customHeight="1">
      <c r="A6" s="1626"/>
      <c r="B6" s="1644"/>
      <c r="C6" s="1644"/>
      <c r="D6" s="1644"/>
      <c r="E6" s="1644"/>
      <c r="F6" s="1665"/>
    </row>
    <row r="7" spans="1:12" s="125" customFormat="1" ht="13.9" customHeight="1">
      <c r="A7" s="994" t="s">
        <v>116</v>
      </c>
      <c r="B7" s="317">
        <v>1561</v>
      </c>
      <c r="C7" s="1022">
        <v>1879</v>
      </c>
      <c r="D7" s="317">
        <v>98</v>
      </c>
      <c r="E7" s="418">
        <v>1781</v>
      </c>
      <c r="F7" s="332">
        <v>15296</v>
      </c>
    </row>
    <row r="8" spans="1:12" s="125" customFormat="1" ht="11.45" customHeight="1">
      <c r="A8" s="1461" t="s">
        <v>117</v>
      </c>
      <c r="B8" s="172"/>
      <c r="C8" s="956"/>
      <c r="D8" s="172"/>
      <c r="E8" s="173"/>
      <c r="F8" s="173"/>
      <c r="G8" s="729"/>
      <c r="H8" s="229"/>
    </row>
    <row r="9" spans="1:12" s="125" customFormat="1" ht="10.15" customHeight="1">
      <c r="A9" s="995" t="s">
        <v>1801</v>
      </c>
      <c r="B9" s="172"/>
      <c r="C9" s="956"/>
      <c r="D9" s="172"/>
      <c r="E9" s="173"/>
      <c r="F9" s="173"/>
      <c r="G9" s="229"/>
      <c r="H9" s="229"/>
    </row>
    <row r="10" spans="1:12" s="125" customFormat="1" ht="12" customHeight="1">
      <c r="A10" s="889" t="s">
        <v>245</v>
      </c>
      <c r="B10" s="1023">
        <v>372</v>
      </c>
      <c r="C10" s="1023">
        <v>464</v>
      </c>
      <c r="D10" s="1023">
        <v>30</v>
      </c>
      <c r="E10" s="1023">
        <v>434</v>
      </c>
      <c r="F10" s="1024">
        <v>3031</v>
      </c>
      <c r="G10" s="331"/>
      <c r="H10" s="229"/>
      <c r="J10" s="229"/>
    </row>
    <row r="11" spans="1:12" s="125" customFormat="1" ht="10.9" customHeight="1">
      <c r="A11" s="889" t="s">
        <v>1739</v>
      </c>
      <c r="B11" s="172"/>
      <c r="C11" s="1023"/>
      <c r="D11" s="172"/>
      <c r="E11" s="363"/>
      <c r="F11" s="173"/>
      <c r="G11" s="331"/>
      <c r="H11" s="229"/>
      <c r="I11" s="229"/>
      <c r="J11" s="229"/>
    </row>
    <row r="12" spans="1:12" s="125" customFormat="1" ht="11.45" customHeight="1">
      <c r="A12" s="896" t="s">
        <v>275</v>
      </c>
      <c r="B12" s="172">
        <v>43</v>
      </c>
      <c r="C12" s="1151">
        <v>54</v>
      </c>
      <c r="D12" s="345">
        <v>1</v>
      </c>
      <c r="E12" s="363">
        <v>53</v>
      </c>
      <c r="F12" s="173">
        <v>401</v>
      </c>
      <c r="G12" s="229"/>
      <c r="H12" s="229"/>
      <c r="I12" s="229"/>
      <c r="J12" s="229"/>
    </row>
    <row r="13" spans="1:12" s="125" customFormat="1" ht="11.45" customHeight="1">
      <c r="A13" s="896" t="s">
        <v>276</v>
      </c>
      <c r="B13" s="172">
        <v>100</v>
      </c>
      <c r="C13" s="1151">
        <v>127</v>
      </c>
      <c r="D13" s="172">
        <v>16</v>
      </c>
      <c r="E13" s="363">
        <v>111</v>
      </c>
      <c r="F13" s="173">
        <v>1224</v>
      </c>
      <c r="G13" s="229"/>
      <c r="H13" s="229"/>
      <c r="I13" s="229"/>
      <c r="J13" s="229"/>
    </row>
    <row r="14" spans="1:12" s="125" customFormat="1" ht="11.45" customHeight="1">
      <c r="A14" s="896" t="s">
        <v>248</v>
      </c>
      <c r="B14" s="172">
        <v>34</v>
      </c>
      <c r="C14" s="1151">
        <v>47</v>
      </c>
      <c r="D14" s="172">
        <v>5</v>
      </c>
      <c r="E14" s="363">
        <v>42</v>
      </c>
      <c r="F14" s="173">
        <v>198</v>
      </c>
      <c r="G14" s="229"/>
      <c r="H14" s="229"/>
      <c r="I14" s="229"/>
      <c r="J14" s="229"/>
    </row>
    <row r="15" spans="1:12" s="125" customFormat="1" ht="11.45" customHeight="1">
      <c r="A15" s="896" t="s">
        <v>249</v>
      </c>
      <c r="B15" s="172">
        <v>87</v>
      </c>
      <c r="C15" s="1151">
        <v>113</v>
      </c>
      <c r="D15" s="345">
        <v>2</v>
      </c>
      <c r="E15" s="363">
        <v>111</v>
      </c>
      <c r="F15" s="173">
        <v>498</v>
      </c>
      <c r="G15" s="229"/>
      <c r="H15" s="229"/>
      <c r="I15" s="229"/>
      <c r="J15" s="229"/>
      <c r="L15" s="229"/>
    </row>
    <row r="16" spans="1:12" s="125" customFormat="1" ht="11.45" customHeight="1">
      <c r="A16" s="896" t="s">
        <v>277</v>
      </c>
      <c r="B16" s="172">
        <v>32</v>
      </c>
      <c r="C16" s="1151">
        <v>36</v>
      </c>
      <c r="D16" s="345">
        <v>3</v>
      </c>
      <c r="E16" s="363">
        <v>33</v>
      </c>
      <c r="F16" s="173">
        <v>142</v>
      </c>
      <c r="G16" s="229"/>
      <c r="H16" s="391"/>
      <c r="I16" s="229"/>
      <c r="J16" s="229"/>
      <c r="K16" s="229"/>
      <c r="L16" s="229"/>
    </row>
    <row r="17" spans="1:12" s="125" customFormat="1" ht="11.45" customHeight="1">
      <c r="A17" s="896" t="s">
        <v>251</v>
      </c>
      <c r="B17" s="172">
        <v>76</v>
      </c>
      <c r="C17" s="1151">
        <v>87</v>
      </c>
      <c r="D17" s="345">
        <v>3</v>
      </c>
      <c r="E17" s="363">
        <v>84</v>
      </c>
      <c r="F17" s="173">
        <v>568</v>
      </c>
      <c r="G17" s="229"/>
      <c r="H17" s="331"/>
      <c r="I17" s="229"/>
      <c r="J17" s="229"/>
      <c r="K17" s="229"/>
      <c r="L17" s="229"/>
    </row>
    <row r="18" spans="1:12" s="125" customFormat="1" ht="12" customHeight="1">
      <c r="A18" s="889" t="s">
        <v>252</v>
      </c>
      <c r="B18" s="188">
        <v>493</v>
      </c>
      <c r="C18" s="1151">
        <v>537</v>
      </c>
      <c r="D18" s="188">
        <v>12</v>
      </c>
      <c r="E18" s="417">
        <v>525</v>
      </c>
      <c r="F18" s="333">
        <v>4844</v>
      </c>
      <c r="G18" s="229"/>
      <c r="H18" s="331"/>
      <c r="I18" s="229"/>
      <c r="J18" s="219"/>
      <c r="K18" s="229"/>
      <c r="L18" s="229"/>
    </row>
    <row r="19" spans="1:12" s="125" customFormat="1" ht="10.9" customHeight="1">
      <c r="A19" s="896" t="s">
        <v>278</v>
      </c>
      <c r="B19" s="172"/>
      <c r="C19" s="1151"/>
      <c r="D19" s="172"/>
      <c r="E19" s="363"/>
      <c r="F19" s="173"/>
      <c r="G19" s="229"/>
      <c r="H19" s="331"/>
      <c r="I19" s="229"/>
      <c r="J19" s="229"/>
      <c r="K19" s="229"/>
      <c r="L19" s="229"/>
    </row>
    <row r="20" spans="1:12" s="125" customFormat="1" ht="10.9" customHeight="1">
      <c r="A20" s="1461" t="s">
        <v>254</v>
      </c>
      <c r="B20" s="172"/>
      <c r="C20" s="1151"/>
      <c r="D20" s="172"/>
      <c r="E20" s="363"/>
      <c r="F20" s="173"/>
      <c r="G20" s="331"/>
      <c r="H20" s="331"/>
      <c r="I20" s="229"/>
      <c r="J20" s="229"/>
      <c r="K20" s="229"/>
    </row>
    <row r="21" spans="1:12" s="125" customFormat="1" ht="11.45" customHeight="1">
      <c r="A21" s="896" t="s">
        <v>279</v>
      </c>
      <c r="B21" s="172">
        <v>493</v>
      </c>
      <c r="C21" s="1151">
        <v>537</v>
      </c>
      <c r="D21" s="172">
        <v>12</v>
      </c>
      <c r="E21" s="363">
        <v>525</v>
      </c>
      <c r="F21" s="173">
        <v>4844</v>
      </c>
      <c r="G21" s="331"/>
      <c r="H21" s="331"/>
      <c r="I21" s="229"/>
      <c r="J21" s="219"/>
      <c r="K21" s="229"/>
    </row>
    <row r="22" spans="1:12" s="125" customFormat="1" ht="12" customHeight="1">
      <c r="A22" s="889" t="s">
        <v>287</v>
      </c>
      <c r="B22" s="1023">
        <v>231</v>
      </c>
      <c r="C22" s="1023">
        <v>287</v>
      </c>
      <c r="D22" s="1023">
        <v>21</v>
      </c>
      <c r="E22" s="1023">
        <v>266</v>
      </c>
      <c r="F22" s="1024">
        <v>2021</v>
      </c>
      <c r="G22" s="331"/>
      <c r="H22" s="229"/>
      <c r="I22" s="229"/>
      <c r="J22" s="229"/>
      <c r="K22" s="229"/>
    </row>
    <row r="23" spans="1:12" s="125" customFormat="1" ht="10.9" customHeight="1">
      <c r="A23" s="889" t="s">
        <v>1740</v>
      </c>
      <c r="B23" s="172"/>
      <c r="C23" s="1151"/>
      <c r="D23" s="172"/>
      <c r="E23" s="363"/>
      <c r="F23" s="173"/>
      <c r="G23" s="331"/>
      <c r="H23" s="219"/>
      <c r="I23" s="229"/>
      <c r="J23" s="219"/>
      <c r="K23" s="219"/>
    </row>
    <row r="24" spans="1:12" s="125" customFormat="1" ht="11.45" customHeight="1">
      <c r="A24" s="896" t="s">
        <v>296</v>
      </c>
      <c r="B24" s="172">
        <v>19</v>
      </c>
      <c r="C24" s="1151">
        <v>20</v>
      </c>
      <c r="D24" s="345">
        <v>2</v>
      </c>
      <c r="E24" s="363">
        <v>18</v>
      </c>
      <c r="F24" s="173">
        <v>302</v>
      </c>
      <c r="G24" s="331"/>
      <c r="H24" s="229"/>
      <c r="I24" s="219"/>
      <c r="J24" s="229"/>
      <c r="K24" s="229"/>
    </row>
    <row r="25" spans="1:12" s="125" customFormat="1" ht="11.45" customHeight="1">
      <c r="A25" s="896" t="s">
        <v>258</v>
      </c>
      <c r="B25" s="172">
        <v>17</v>
      </c>
      <c r="C25" s="1151">
        <v>23</v>
      </c>
      <c r="D25" s="345">
        <v>3</v>
      </c>
      <c r="E25" s="363">
        <v>20</v>
      </c>
      <c r="F25" s="173">
        <v>441</v>
      </c>
      <c r="G25" s="219"/>
      <c r="H25" s="229"/>
      <c r="I25" s="219"/>
      <c r="J25" s="229"/>
      <c r="K25" s="229"/>
    </row>
    <row r="26" spans="1:12" s="125" customFormat="1" ht="11.45" customHeight="1">
      <c r="A26" s="896" t="s">
        <v>259</v>
      </c>
      <c r="B26" s="172">
        <v>114</v>
      </c>
      <c r="C26" s="1151">
        <v>152</v>
      </c>
      <c r="D26" s="172">
        <v>13</v>
      </c>
      <c r="E26" s="363">
        <v>139</v>
      </c>
      <c r="F26" s="173">
        <v>610</v>
      </c>
      <c r="G26" s="229"/>
      <c r="H26" s="219"/>
      <c r="I26" s="229"/>
      <c r="J26" s="229"/>
      <c r="K26" s="219"/>
    </row>
    <row r="27" spans="1:12" s="517" customFormat="1" ht="10.9" customHeight="1">
      <c r="A27" s="896" t="s">
        <v>278</v>
      </c>
      <c r="B27" s="172"/>
      <c r="C27" s="1151"/>
      <c r="D27" s="172"/>
      <c r="E27" s="363"/>
      <c r="F27" s="173"/>
      <c r="G27" s="229"/>
      <c r="H27" s="219"/>
      <c r="I27" s="229"/>
      <c r="J27" s="229"/>
      <c r="K27" s="219"/>
    </row>
    <row r="28" spans="1:12" s="517" customFormat="1" ht="10.9" customHeight="1">
      <c r="A28" s="1461" t="s">
        <v>254</v>
      </c>
      <c r="B28" s="172"/>
      <c r="C28" s="1151"/>
      <c r="D28" s="172"/>
      <c r="E28" s="363"/>
      <c r="F28" s="173"/>
      <c r="G28" s="229"/>
      <c r="H28" s="219"/>
      <c r="I28" s="229"/>
      <c r="J28" s="229"/>
      <c r="K28" s="219"/>
    </row>
    <row r="29" spans="1:12" s="517" customFormat="1" ht="11.45" customHeight="1">
      <c r="A29" s="896" t="s">
        <v>487</v>
      </c>
      <c r="B29" s="172">
        <v>81</v>
      </c>
      <c r="C29" s="1151">
        <v>92</v>
      </c>
      <c r="D29" s="345">
        <v>3</v>
      </c>
      <c r="E29" s="363">
        <v>89</v>
      </c>
      <c r="F29" s="173">
        <v>668</v>
      </c>
      <c r="G29" s="229"/>
      <c r="H29" s="219"/>
      <c r="I29" s="229"/>
      <c r="J29" s="229"/>
      <c r="K29" s="219"/>
    </row>
    <row r="30" spans="1:12" s="444" customFormat="1" ht="12" customHeight="1">
      <c r="A30" s="889" t="s">
        <v>436</v>
      </c>
      <c r="B30" s="188">
        <v>141</v>
      </c>
      <c r="C30" s="188">
        <v>198</v>
      </c>
      <c r="D30" s="188">
        <v>20</v>
      </c>
      <c r="E30" s="188">
        <v>178</v>
      </c>
      <c r="F30" s="333">
        <v>1580</v>
      </c>
      <c r="G30" s="229"/>
      <c r="H30" s="219"/>
      <c r="I30" s="229"/>
      <c r="J30" s="229"/>
      <c r="K30" s="219"/>
    </row>
    <row r="31" spans="1:12" s="444" customFormat="1" ht="10.9" customHeight="1">
      <c r="A31" s="889" t="s">
        <v>1794</v>
      </c>
      <c r="B31" s="172"/>
      <c r="C31" s="1151"/>
      <c r="D31" s="172"/>
      <c r="E31" s="363"/>
      <c r="F31" s="173"/>
      <c r="G31" s="229"/>
      <c r="H31" s="219"/>
      <c r="I31" s="229"/>
      <c r="J31" s="229"/>
      <c r="K31" s="219"/>
    </row>
    <row r="32" spans="1:12" s="444" customFormat="1" ht="11.45" customHeight="1">
      <c r="A32" s="896" t="s">
        <v>440</v>
      </c>
      <c r="B32" s="172">
        <v>71</v>
      </c>
      <c r="C32" s="1151">
        <v>107</v>
      </c>
      <c r="D32" s="172">
        <v>13</v>
      </c>
      <c r="E32" s="363">
        <v>94</v>
      </c>
      <c r="F32" s="173">
        <v>825</v>
      </c>
      <c r="G32" s="229"/>
      <c r="H32" s="219"/>
      <c r="I32" s="229"/>
      <c r="J32" s="229"/>
      <c r="K32" s="219"/>
    </row>
    <row r="33" spans="1:13" s="444" customFormat="1" ht="11.45" customHeight="1">
      <c r="A33" s="896" t="s">
        <v>438</v>
      </c>
      <c r="B33" s="172">
        <v>18</v>
      </c>
      <c r="C33" s="1151">
        <v>22</v>
      </c>
      <c r="D33" s="345">
        <v>4</v>
      </c>
      <c r="E33" s="363">
        <v>18</v>
      </c>
      <c r="F33" s="173">
        <v>355</v>
      </c>
      <c r="G33" s="229"/>
      <c r="H33" s="219"/>
      <c r="I33" s="229"/>
      <c r="J33" s="229"/>
      <c r="K33" s="219"/>
    </row>
    <row r="34" spans="1:13" s="444" customFormat="1" ht="11.45" customHeight="1">
      <c r="A34" s="896" t="s">
        <v>442</v>
      </c>
      <c r="B34" s="172">
        <v>52</v>
      </c>
      <c r="C34" s="1151">
        <v>69</v>
      </c>
      <c r="D34" s="345">
        <v>3</v>
      </c>
      <c r="E34" s="363">
        <v>66</v>
      </c>
      <c r="F34" s="173">
        <v>400</v>
      </c>
      <c r="G34" s="229"/>
      <c r="H34" s="219"/>
      <c r="I34" s="229"/>
      <c r="J34" s="229"/>
      <c r="K34" s="219"/>
    </row>
    <row r="35" spans="1:13" s="125" customFormat="1" ht="12" customHeight="1">
      <c r="A35" s="889" t="s">
        <v>288</v>
      </c>
      <c r="B35" s="1023">
        <v>174</v>
      </c>
      <c r="C35" s="1023">
        <v>212</v>
      </c>
      <c r="D35" s="1023">
        <v>8</v>
      </c>
      <c r="E35" s="1023">
        <v>204</v>
      </c>
      <c r="F35" s="1024">
        <v>2168</v>
      </c>
      <c r="G35" s="219"/>
      <c r="H35" s="229"/>
      <c r="I35" s="323"/>
      <c r="J35" s="229"/>
      <c r="K35" s="229"/>
      <c r="L35" s="229"/>
    </row>
    <row r="36" spans="1:13" s="125" customFormat="1" ht="10.9" customHeight="1">
      <c r="A36" s="889" t="s">
        <v>1731</v>
      </c>
      <c r="B36" s="172"/>
      <c r="C36" s="1151"/>
      <c r="D36" s="172"/>
      <c r="E36" s="363"/>
      <c r="F36" s="173"/>
      <c r="G36" s="219"/>
      <c r="H36" s="229"/>
      <c r="I36" s="323"/>
      <c r="J36" s="219"/>
      <c r="K36" s="219"/>
      <c r="L36" s="219"/>
      <c r="M36" s="728"/>
    </row>
    <row r="37" spans="1:13" s="125" customFormat="1" ht="11.45" customHeight="1">
      <c r="A37" s="896" t="s">
        <v>282</v>
      </c>
      <c r="B37" s="991">
        <v>42</v>
      </c>
      <c r="C37" s="1151">
        <v>55</v>
      </c>
      <c r="D37" s="345">
        <v>2</v>
      </c>
      <c r="E37" s="363">
        <v>53</v>
      </c>
      <c r="F37" s="173">
        <v>472</v>
      </c>
      <c r="G37" s="229"/>
      <c r="H37" s="219"/>
      <c r="I37" s="323"/>
      <c r="J37" s="229"/>
      <c r="K37" s="126"/>
      <c r="L37" s="126"/>
    </row>
    <row r="38" spans="1:13" s="125" customFormat="1" ht="11.45" customHeight="1">
      <c r="A38" s="896" t="s">
        <v>263</v>
      </c>
      <c r="B38" s="191">
        <v>46</v>
      </c>
      <c r="C38" s="1151">
        <v>53</v>
      </c>
      <c r="D38" s="345" t="s">
        <v>666</v>
      </c>
      <c r="E38" s="363">
        <v>53</v>
      </c>
      <c r="F38" s="173">
        <v>409</v>
      </c>
      <c r="G38" s="229"/>
      <c r="H38" s="331"/>
      <c r="I38" s="229"/>
      <c r="J38" s="229"/>
      <c r="K38" s="219"/>
    </row>
    <row r="39" spans="1:13" s="125" customFormat="1" ht="11.45" customHeight="1">
      <c r="A39" s="896" t="s">
        <v>283</v>
      </c>
      <c r="B39" s="191">
        <v>37</v>
      </c>
      <c r="C39" s="1151">
        <v>40</v>
      </c>
      <c r="D39" s="172" t="s">
        <v>666</v>
      </c>
      <c r="E39" s="363">
        <v>40</v>
      </c>
      <c r="F39" s="173">
        <v>695</v>
      </c>
      <c r="G39" s="219"/>
      <c r="H39" s="331"/>
      <c r="I39" s="126"/>
      <c r="J39" s="229"/>
      <c r="K39" s="229"/>
    </row>
    <row r="40" spans="1:13" s="125" customFormat="1" ht="11.45" customHeight="1">
      <c r="A40" s="896" t="s">
        <v>284</v>
      </c>
      <c r="B40" s="191">
        <v>49</v>
      </c>
      <c r="C40" s="1151">
        <v>64</v>
      </c>
      <c r="D40" s="345">
        <v>6</v>
      </c>
      <c r="E40" s="363">
        <v>58</v>
      </c>
      <c r="F40" s="173">
        <v>592</v>
      </c>
      <c r="G40" s="229"/>
      <c r="H40" s="729"/>
      <c r="I40" s="229"/>
      <c r="J40" s="229"/>
      <c r="K40" s="219"/>
    </row>
    <row r="41" spans="1:13" s="125" customFormat="1" ht="12" customHeight="1">
      <c r="A41" s="889" t="s">
        <v>266</v>
      </c>
      <c r="B41" s="1023">
        <v>150</v>
      </c>
      <c r="C41" s="1023">
        <v>181</v>
      </c>
      <c r="D41" s="1023">
        <v>7</v>
      </c>
      <c r="E41" s="1023">
        <v>174</v>
      </c>
      <c r="F41" s="1024">
        <v>1652</v>
      </c>
      <c r="G41" s="729"/>
      <c r="H41" s="729"/>
      <c r="I41" s="229"/>
      <c r="J41" s="219"/>
      <c r="K41" s="229"/>
    </row>
    <row r="42" spans="1:13" s="125" customFormat="1" ht="10.9" customHeight="1">
      <c r="A42" s="889" t="s">
        <v>1718</v>
      </c>
      <c r="B42" s="191"/>
      <c r="C42" s="1151"/>
      <c r="D42" s="172"/>
      <c r="E42" s="363"/>
      <c r="F42" s="173"/>
      <c r="G42" s="229"/>
      <c r="H42" s="729"/>
      <c r="I42" s="219"/>
      <c r="J42" s="126"/>
      <c r="K42" s="126"/>
    </row>
    <row r="43" spans="1:13" s="125" customFormat="1" ht="11.45" customHeight="1">
      <c r="A43" s="896" t="s">
        <v>267</v>
      </c>
      <c r="B43" s="191">
        <v>58</v>
      </c>
      <c r="C43" s="1151">
        <v>77</v>
      </c>
      <c r="D43" s="345">
        <v>1</v>
      </c>
      <c r="E43" s="363">
        <v>76</v>
      </c>
      <c r="F43" s="173">
        <v>328</v>
      </c>
      <c r="G43" s="229"/>
      <c r="H43" s="729"/>
      <c r="I43" s="425"/>
      <c r="K43" s="126"/>
    </row>
    <row r="44" spans="1:13" s="125" customFormat="1" ht="11.45" customHeight="1">
      <c r="A44" s="896" t="s">
        <v>285</v>
      </c>
      <c r="B44" s="191">
        <v>28</v>
      </c>
      <c r="C44" s="1151">
        <v>30</v>
      </c>
      <c r="D44" s="345">
        <v>1</v>
      </c>
      <c r="E44" s="363">
        <v>29</v>
      </c>
      <c r="F44" s="173">
        <v>132</v>
      </c>
      <c r="G44" s="219"/>
      <c r="H44" s="729"/>
      <c r="K44" s="229"/>
    </row>
    <row r="45" spans="1:13" s="125" customFormat="1" ht="11.45" customHeight="1">
      <c r="A45" s="896" t="s">
        <v>269</v>
      </c>
      <c r="B45" s="991">
        <v>41</v>
      </c>
      <c r="C45" s="1151">
        <v>44</v>
      </c>
      <c r="D45" s="172">
        <v>5</v>
      </c>
      <c r="E45" s="363">
        <v>39</v>
      </c>
      <c r="F45" s="173">
        <v>557</v>
      </c>
      <c r="G45" s="219"/>
      <c r="H45" s="729"/>
      <c r="K45" s="229"/>
    </row>
    <row r="46" spans="1:13" s="517" customFormat="1" ht="10.9" customHeight="1">
      <c r="A46" s="896" t="s">
        <v>278</v>
      </c>
      <c r="B46" s="172"/>
      <c r="C46" s="1151"/>
      <c r="D46" s="172"/>
      <c r="E46" s="173"/>
      <c r="F46" s="173"/>
      <c r="G46" s="219"/>
      <c r="H46" s="729"/>
      <c r="K46" s="229"/>
    </row>
    <row r="47" spans="1:13" s="517" customFormat="1" ht="10.9" customHeight="1">
      <c r="A47" s="1461" t="s">
        <v>254</v>
      </c>
      <c r="B47" s="172"/>
      <c r="C47" s="1151"/>
      <c r="D47" s="172"/>
      <c r="E47" s="173"/>
      <c r="F47" s="173"/>
      <c r="G47" s="219"/>
      <c r="H47" s="729"/>
      <c r="K47" s="229"/>
    </row>
    <row r="48" spans="1:13" s="517" customFormat="1" ht="11.45" customHeight="1">
      <c r="A48" s="896" t="s">
        <v>486</v>
      </c>
      <c r="B48" s="172">
        <v>23</v>
      </c>
      <c r="C48" s="1151">
        <v>30</v>
      </c>
      <c r="D48" s="345" t="s">
        <v>666</v>
      </c>
      <c r="E48" s="173">
        <v>30</v>
      </c>
      <c r="F48" s="173">
        <v>635</v>
      </c>
      <c r="G48" s="219"/>
      <c r="H48" s="729"/>
      <c r="K48" s="229"/>
    </row>
    <row r="49" spans="1:11" s="662" customFormat="1" ht="13.15" customHeight="1">
      <c r="A49" s="743" t="s">
        <v>1001</v>
      </c>
      <c r="B49" s="1167"/>
      <c r="C49" s="1167"/>
      <c r="D49" s="1166"/>
      <c r="E49" s="1166"/>
      <c r="F49" s="1168"/>
      <c r="G49" s="1169"/>
      <c r="H49" s="1169"/>
      <c r="K49" s="1169"/>
    </row>
    <row r="50" spans="1:11" s="1353" customFormat="1" ht="13.15" customHeight="1">
      <c r="A50" s="1464" t="s">
        <v>1002</v>
      </c>
      <c r="B50" s="1465"/>
      <c r="C50" s="1465"/>
      <c r="D50" s="1389"/>
      <c r="E50" s="1389"/>
      <c r="F50" s="1389"/>
    </row>
    <row r="51" spans="1:11" s="125" customFormat="1">
      <c r="A51" s="223"/>
      <c r="B51" s="223"/>
      <c r="C51" s="223"/>
      <c r="D51" s="127"/>
      <c r="E51" s="127"/>
      <c r="F51" s="127"/>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A84" display="Powrót do spisu tablic"/>
    <hyperlink ref="E2" location="'Spis tablic     List of tables'!A82" display="Return to list of tables"/>
  </hyperlinks>
  <pageMargins left="0.39370078740157483" right="0.39370078740157483" top="0.19685039370078741" bottom="0.19685039370078741" header="0.31496062992125984" footer="0.31496062992125984"/>
  <pageSetup paperSize="9" scale="97"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topLeftCell="A10" zoomScaleNormal="100" workbookViewId="0">
      <selection activeCell="A43" sqref="A43"/>
    </sheetView>
  </sheetViews>
  <sheetFormatPr defaultRowHeight="12.75"/>
  <cols>
    <col min="1" max="1" width="20.625" style="4" customWidth="1"/>
    <col min="2" max="13" width="9.25" style="4" customWidth="1"/>
    <col min="14" max="16384" width="9" style="28"/>
  </cols>
  <sheetData>
    <row r="1" spans="1:17" ht="15" customHeight="1">
      <c r="A1" s="1025" t="s">
        <v>955</v>
      </c>
      <c r="B1" s="1025"/>
      <c r="C1" s="1025"/>
      <c r="D1" s="1025"/>
      <c r="E1" s="1025"/>
      <c r="F1" s="1025"/>
      <c r="G1" s="480"/>
      <c r="K1" s="1694" t="s">
        <v>32</v>
      </c>
      <c r="L1" s="1694"/>
    </row>
    <row r="2" spans="1:17" ht="15" customHeight="1">
      <c r="A2" s="2217" t="s">
        <v>919</v>
      </c>
      <c r="B2" s="2217"/>
      <c r="C2" s="2217"/>
      <c r="D2" s="2217"/>
      <c r="E2" s="2217"/>
      <c r="F2" s="2217"/>
      <c r="G2" s="480"/>
      <c r="K2" s="1619" t="s">
        <v>298</v>
      </c>
      <c r="L2" s="1619"/>
      <c r="M2" s="1342"/>
    </row>
    <row r="3" spans="1:17" s="1347" customFormat="1" ht="15" customHeight="1">
      <c r="A3" s="1379" t="s">
        <v>1802</v>
      </c>
      <c r="B3" s="1379"/>
      <c r="C3" s="1379"/>
      <c r="D3" s="1379"/>
      <c r="E3" s="1379"/>
      <c r="F3" s="1379"/>
      <c r="G3" s="1351"/>
      <c r="H3" s="1342"/>
      <c r="I3" s="1342"/>
      <c r="J3" s="1342"/>
      <c r="K3" s="1342"/>
      <c r="L3" s="1342"/>
      <c r="M3" s="1342"/>
    </row>
    <row r="4" spans="1:17" s="1347" customFormat="1" ht="15" customHeight="1">
      <c r="A4" s="2191" t="s">
        <v>920</v>
      </c>
      <c r="B4" s="2191"/>
      <c r="C4" s="2191"/>
      <c r="D4" s="2191"/>
      <c r="E4" s="2191"/>
      <c r="F4" s="2191"/>
      <c r="G4" s="1351"/>
      <c r="H4" s="1342"/>
      <c r="I4" s="1342"/>
      <c r="J4" s="1342"/>
      <c r="K4" s="1342"/>
      <c r="L4" s="1342"/>
      <c r="M4" s="1342"/>
    </row>
    <row r="5" spans="1:17" ht="13.15" customHeight="1">
      <c r="A5" s="1628" t="s">
        <v>1803</v>
      </c>
      <c r="B5" s="1633" t="s">
        <v>1804</v>
      </c>
      <c r="C5" s="1653" t="s">
        <v>36</v>
      </c>
      <c r="D5" s="1621" t="s">
        <v>1805</v>
      </c>
      <c r="E5" s="746"/>
      <c r="F5" s="746"/>
      <c r="G5" s="746"/>
      <c r="H5" s="746"/>
      <c r="I5" s="746"/>
      <c r="J5" s="898"/>
      <c r="K5" s="1621" t="s">
        <v>1811</v>
      </c>
      <c r="L5" s="972"/>
      <c r="M5" s="972"/>
    </row>
    <row r="6" spans="1:17" ht="15" customHeight="1">
      <c r="A6" s="1629"/>
      <c r="B6" s="1634"/>
      <c r="C6" s="1654"/>
      <c r="D6" s="2219"/>
      <c r="E6" s="747"/>
      <c r="F6" s="747"/>
      <c r="G6" s="747"/>
      <c r="H6" s="747"/>
      <c r="I6" s="747"/>
      <c r="J6" s="899"/>
      <c r="K6" s="1622"/>
      <c r="L6" s="1027"/>
      <c r="M6" s="1027"/>
    </row>
    <row r="7" spans="1:17" ht="15" customHeight="1">
      <c r="A7" s="1629"/>
      <c r="B7" s="1634"/>
      <c r="C7" s="1654"/>
      <c r="D7" s="2219"/>
      <c r="E7" s="2220" t="s">
        <v>36</v>
      </c>
      <c r="F7" s="1633" t="s">
        <v>1806</v>
      </c>
      <c r="G7" s="1625" t="s">
        <v>1807</v>
      </c>
      <c r="H7" s="1621" t="s">
        <v>1808</v>
      </c>
      <c r="I7" s="1028"/>
      <c r="J7" s="1628" t="s">
        <v>1810</v>
      </c>
      <c r="K7" s="1622"/>
      <c r="L7" s="1653" t="s">
        <v>36</v>
      </c>
      <c r="M7" s="1621" t="s">
        <v>1812</v>
      </c>
    </row>
    <row r="8" spans="1:17" ht="15" customHeight="1">
      <c r="A8" s="1629"/>
      <c r="B8" s="1634"/>
      <c r="C8" s="1654"/>
      <c r="D8" s="2219"/>
      <c r="E8" s="2221"/>
      <c r="F8" s="1634"/>
      <c r="G8" s="1626"/>
      <c r="H8" s="1634"/>
      <c r="I8" s="1628" t="s">
        <v>1809</v>
      </c>
      <c r="J8" s="1629"/>
      <c r="K8" s="1622"/>
      <c r="L8" s="1654"/>
      <c r="M8" s="1622"/>
      <c r="Q8" s="363"/>
    </row>
    <row r="9" spans="1:17" ht="15" customHeight="1">
      <c r="A9" s="1629"/>
      <c r="B9" s="1634"/>
      <c r="C9" s="1654"/>
      <c r="D9" s="2219"/>
      <c r="E9" s="2221"/>
      <c r="F9" s="1634"/>
      <c r="G9" s="1626"/>
      <c r="H9" s="1634"/>
      <c r="I9" s="1629"/>
      <c r="J9" s="1629"/>
      <c r="K9" s="1622"/>
      <c r="L9" s="1654"/>
      <c r="M9" s="1622"/>
      <c r="Q9" s="363"/>
    </row>
    <row r="10" spans="1:17" ht="15" customHeight="1">
      <c r="A10" s="1629"/>
      <c r="B10" s="1634"/>
      <c r="C10" s="1654"/>
      <c r="D10" s="2219"/>
      <c r="E10" s="2221"/>
      <c r="F10" s="1634"/>
      <c r="G10" s="1626"/>
      <c r="H10" s="1634"/>
      <c r="I10" s="1629"/>
      <c r="J10" s="1629"/>
      <c r="K10" s="1622"/>
      <c r="L10" s="1654"/>
      <c r="M10" s="1622"/>
      <c r="Q10" s="363"/>
    </row>
    <row r="11" spans="1:17" ht="15" customHeight="1">
      <c r="A11" s="1629"/>
      <c r="B11" s="1634"/>
      <c r="C11" s="1654"/>
      <c r="D11" s="2219"/>
      <c r="E11" s="2221"/>
      <c r="F11" s="1634"/>
      <c r="G11" s="1626"/>
      <c r="H11" s="1634"/>
      <c r="I11" s="1629"/>
      <c r="J11" s="1629"/>
      <c r="K11" s="1622"/>
      <c r="L11" s="1654"/>
      <c r="M11" s="1622"/>
      <c r="Q11" s="363"/>
    </row>
    <row r="12" spans="1:17" ht="15" customHeight="1">
      <c r="A12" s="1629"/>
      <c r="B12" s="1634"/>
      <c r="C12" s="1654"/>
      <c r="D12" s="2219"/>
      <c r="E12" s="2221"/>
      <c r="F12" s="1634"/>
      <c r="G12" s="1626"/>
      <c r="H12" s="1634"/>
      <c r="I12" s="1629"/>
      <c r="J12" s="1629"/>
      <c r="K12" s="1622"/>
      <c r="L12" s="1654"/>
      <c r="M12" s="1622"/>
      <c r="Q12" s="363"/>
    </row>
    <row r="13" spans="1:17" ht="15" customHeight="1">
      <c r="A13" s="1629"/>
      <c r="B13" s="1634"/>
      <c r="C13" s="1654"/>
      <c r="D13" s="2219"/>
      <c r="E13" s="2221"/>
      <c r="F13" s="1634"/>
      <c r="G13" s="1626"/>
      <c r="H13" s="1634"/>
      <c r="I13" s="1629"/>
      <c r="J13" s="1629"/>
      <c r="K13" s="1622"/>
      <c r="L13" s="1654"/>
      <c r="M13" s="1622"/>
      <c r="Q13" s="364"/>
    </row>
    <row r="14" spans="1:17" ht="15" customHeight="1">
      <c r="A14" s="1629"/>
      <c r="B14" s="1634"/>
      <c r="C14" s="1654"/>
      <c r="D14" s="2219"/>
      <c r="E14" s="2221"/>
      <c r="F14" s="1634"/>
      <c r="G14" s="1626"/>
      <c r="H14" s="1634"/>
      <c r="I14" s="1629"/>
      <c r="J14" s="1629"/>
      <c r="K14" s="1622"/>
      <c r="L14" s="1654"/>
      <c r="M14" s="1622"/>
      <c r="Q14" s="364"/>
    </row>
    <row r="15" spans="1:17" ht="15" customHeight="1">
      <c r="A15" s="1629"/>
      <c r="B15" s="1634"/>
      <c r="C15" s="1654"/>
      <c r="D15" s="2219"/>
      <c r="E15" s="2221"/>
      <c r="F15" s="1634"/>
      <c r="G15" s="1626"/>
      <c r="H15" s="1634"/>
      <c r="I15" s="1629"/>
      <c r="J15" s="1629"/>
      <c r="K15" s="1622"/>
      <c r="L15" s="1654"/>
      <c r="M15" s="1622"/>
      <c r="Q15" s="363"/>
    </row>
    <row r="16" spans="1:17" ht="15" customHeight="1">
      <c r="A16" s="1629"/>
      <c r="B16" s="1634"/>
      <c r="C16" s="1654"/>
      <c r="D16" s="2219"/>
      <c r="E16" s="2221"/>
      <c r="F16" s="1634"/>
      <c r="G16" s="1626"/>
      <c r="H16" s="1634"/>
      <c r="I16" s="1629"/>
      <c r="J16" s="1629"/>
      <c r="K16" s="1622"/>
      <c r="L16" s="1654"/>
      <c r="M16" s="1622"/>
      <c r="Q16" s="365"/>
    </row>
    <row r="17" spans="1:13" ht="15" customHeight="1">
      <c r="A17" s="1629"/>
      <c r="B17" s="1634"/>
      <c r="C17" s="1654"/>
      <c r="D17" s="2219"/>
      <c r="E17" s="2221"/>
      <c r="F17" s="1634"/>
      <c r="G17" s="1626"/>
      <c r="H17" s="1634"/>
      <c r="I17" s="1629"/>
      <c r="J17" s="1629"/>
      <c r="K17" s="1622"/>
      <c r="L17" s="1654"/>
      <c r="M17" s="1622"/>
    </row>
    <row r="18" spans="1:13" ht="13.15" customHeight="1">
      <c r="A18" s="1632"/>
      <c r="B18" s="1635"/>
      <c r="C18" s="2218"/>
      <c r="D18" s="1787"/>
      <c r="E18" s="2222"/>
      <c r="F18" s="1635"/>
      <c r="G18" s="1627"/>
      <c r="H18" s="1635"/>
      <c r="I18" s="1662"/>
      <c r="J18" s="1662"/>
      <c r="K18" s="1623"/>
      <c r="L18" s="2218"/>
      <c r="M18" s="1623"/>
    </row>
    <row r="19" spans="1:13" s="155" customFormat="1" ht="13.5" customHeight="1">
      <c r="A19" s="994" t="s">
        <v>116</v>
      </c>
      <c r="B19" s="317">
        <v>387117</v>
      </c>
      <c r="C19" s="318">
        <v>103.0306336997312</v>
      </c>
      <c r="D19" s="317">
        <v>109183</v>
      </c>
      <c r="E19" s="318">
        <v>102.85921543505295</v>
      </c>
      <c r="F19" s="317">
        <v>20</v>
      </c>
      <c r="G19" s="317">
        <v>1125</v>
      </c>
      <c r="H19" s="317">
        <v>44813</v>
      </c>
      <c r="I19" s="317">
        <v>6472</v>
      </c>
      <c r="J19" s="317">
        <v>28207</v>
      </c>
      <c r="K19" s="317">
        <v>277934</v>
      </c>
      <c r="L19" s="318">
        <v>103.09812969708661</v>
      </c>
      <c r="M19" s="332">
        <v>277934</v>
      </c>
    </row>
    <row r="20" spans="1:13" s="155" customFormat="1" ht="13.5" customHeight="1">
      <c r="A20" s="1461" t="s">
        <v>117</v>
      </c>
      <c r="B20" s="172"/>
      <c r="C20" s="168"/>
      <c r="D20" s="172"/>
      <c r="E20" s="152"/>
      <c r="F20" s="172"/>
      <c r="G20" s="172"/>
      <c r="H20" s="454"/>
      <c r="I20" s="454"/>
      <c r="J20" s="454"/>
      <c r="K20" s="454"/>
      <c r="L20" s="187"/>
      <c r="M20" s="455"/>
    </row>
    <row r="21" spans="1:13" s="155" customFormat="1" ht="13.5" customHeight="1">
      <c r="A21" s="995" t="s">
        <v>1729</v>
      </c>
      <c r="B21" s="172"/>
      <c r="C21" s="172"/>
      <c r="D21" s="172"/>
      <c r="E21" s="172"/>
      <c r="F21" s="172"/>
      <c r="G21" s="172"/>
      <c r="H21" s="172"/>
      <c r="I21" s="172"/>
      <c r="J21" s="172"/>
      <c r="K21" s="172"/>
      <c r="L21" s="172"/>
      <c r="M21" s="173"/>
    </row>
    <row r="22" spans="1:13" s="155" customFormat="1" ht="13.5" customHeight="1">
      <c r="A22" s="532" t="s">
        <v>245</v>
      </c>
      <c r="B22" s="188">
        <v>76100</v>
      </c>
      <c r="C22" s="152">
        <v>103.73076346387144</v>
      </c>
      <c r="D22" s="188">
        <v>16123</v>
      </c>
      <c r="E22" s="152">
        <v>102.97630452832598</v>
      </c>
      <c r="F22" s="188">
        <v>4</v>
      </c>
      <c r="G22" s="188">
        <v>178</v>
      </c>
      <c r="H22" s="188">
        <v>5177</v>
      </c>
      <c r="I22" s="188">
        <v>546</v>
      </c>
      <c r="J22" s="188">
        <v>4887</v>
      </c>
      <c r="K22" s="188">
        <v>59977</v>
      </c>
      <c r="L22" s="152">
        <v>103.93546598274011</v>
      </c>
      <c r="M22" s="333">
        <v>59977</v>
      </c>
    </row>
    <row r="23" spans="1:13" s="155" customFormat="1" ht="13.5" customHeight="1">
      <c r="A23" s="532" t="s">
        <v>909</v>
      </c>
      <c r="B23" s="172"/>
      <c r="C23" s="168"/>
      <c r="D23" s="172"/>
      <c r="E23" s="152"/>
      <c r="F23" s="172"/>
      <c r="G23" s="172"/>
      <c r="H23" s="454"/>
      <c r="I23" s="454"/>
      <c r="J23" s="454"/>
      <c r="K23" s="454"/>
      <c r="L23" s="187"/>
      <c r="M23" s="455"/>
    </row>
    <row r="24" spans="1:13" s="155" customFormat="1" ht="13.5" customHeight="1">
      <c r="A24" s="530" t="s">
        <v>246</v>
      </c>
      <c r="B24" s="172">
        <v>9045</v>
      </c>
      <c r="C24" s="168">
        <v>102.15721707702734</v>
      </c>
      <c r="D24" s="172">
        <v>1920</v>
      </c>
      <c r="E24" s="1029">
        <v>99.792099792099805</v>
      </c>
      <c r="F24" s="172">
        <v>1</v>
      </c>
      <c r="G24" s="172">
        <v>22</v>
      </c>
      <c r="H24" s="172">
        <v>509</v>
      </c>
      <c r="I24" s="172">
        <v>54</v>
      </c>
      <c r="J24" s="172">
        <v>497</v>
      </c>
      <c r="K24" s="172">
        <v>7125</v>
      </c>
      <c r="L24" s="168">
        <v>102.81385281385282</v>
      </c>
      <c r="M24" s="173">
        <v>7125</v>
      </c>
    </row>
    <row r="25" spans="1:13" s="155" customFormat="1" ht="13.5" customHeight="1">
      <c r="A25" s="530" t="s">
        <v>247</v>
      </c>
      <c r="B25" s="172">
        <v>31002</v>
      </c>
      <c r="C25" s="168">
        <v>104.03006610516425</v>
      </c>
      <c r="D25" s="172">
        <v>6585</v>
      </c>
      <c r="E25" s="1029">
        <v>103.84797350575619</v>
      </c>
      <c r="F25" s="172">
        <v>2</v>
      </c>
      <c r="G25" s="172">
        <v>56</v>
      </c>
      <c r="H25" s="172">
        <v>2475</v>
      </c>
      <c r="I25" s="172">
        <v>275</v>
      </c>
      <c r="J25" s="172">
        <v>1935</v>
      </c>
      <c r="K25" s="172">
        <v>24417</v>
      </c>
      <c r="L25" s="168">
        <v>104.07928388746804</v>
      </c>
      <c r="M25" s="173">
        <v>256</v>
      </c>
    </row>
    <row r="26" spans="1:13" s="155" customFormat="1" ht="13.5" customHeight="1">
      <c r="A26" s="530" t="s">
        <v>248</v>
      </c>
      <c r="B26" s="172">
        <v>4535</v>
      </c>
      <c r="C26" s="168">
        <v>102.53221795161656</v>
      </c>
      <c r="D26" s="172">
        <v>991</v>
      </c>
      <c r="E26" s="1029">
        <v>101.43295803480041</v>
      </c>
      <c r="F26" s="345" t="s">
        <v>666</v>
      </c>
      <c r="G26" s="172">
        <v>27</v>
      </c>
      <c r="H26" s="172">
        <v>166</v>
      </c>
      <c r="I26" s="172">
        <v>13</v>
      </c>
      <c r="J26" s="172">
        <v>281</v>
      </c>
      <c r="K26" s="172">
        <v>3544</v>
      </c>
      <c r="L26" s="168">
        <v>102.8438769587928</v>
      </c>
      <c r="M26" s="173">
        <v>111</v>
      </c>
    </row>
    <row r="27" spans="1:13" s="155" customFormat="1" ht="13.5" customHeight="1">
      <c r="A27" s="530" t="s">
        <v>249</v>
      </c>
      <c r="B27" s="172">
        <v>12947</v>
      </c>
      <c r="C27" s="168">
        <v>103.87516046213095</v>
      </c>
      <c r="D27" s="172">
        <v>2444</v>
      </c>
      <c r="E27" s="1029">
        <v>102.60285474391269</v>
      </c>
      <c r="F27" s="345" t="s">
        <v>666</v>
      </c>
      <c r="G27" s="172">
        <v>32</v>
      </c>
      <c r="H27" s="172">
        <v>684</v>
      </c>
      <c r="I27" s="172">
        <v>58</v>
      </c>
      <c r="J27" s="172">
        <v>838</v>
      </c>
      <c r="K27" s="172">
        <v>10503</v>
      </c>
      <c r="L27" s="168">
        <v>104.17575877802024</v>
      </c>
      <c r="M27" s="173">
        <v>100</v>
      </c>
    </row>
    <row r="28" spans="1:13" s="155" customFormat="1" ht="13.5" customHeight="1">
      <c r="A28" s="530" t="s">
        <v>250</v>
      </c>
      <c r="B28" s="172">
        <v>3596</v>
      </c>
      <c r="C28" s="168">
        <v>102.42096268869267</v>
      </c>
      <c r="D28" s="172">
        <v>879</v>
      </c>
      <c r="E28" s="1029">
        <v>101.61849710982661</v>
      </c>
      <c r="F28" s="345" t="s">
        <v>666</v>
      </c>
      <c r="G28" s="172">
        <v>17</v>
      </c>
      <c r="H28" s="172">
        <v>182</v>
      </c>
      <c r="I28" s="172">
        <v>13</v>
      </c>
      <c r="J28" s="172">
        <v>231</v>
      </c>
      <c r="K28" s="172">
        <v>2717</v>
      </c>
      <c r="L28" s="168">
        <v>102.68329554043841</v>
      </c>
      <c r="M28" s="173">
        <v>90</v>
      </c>
    </row>
    <row r="29" spans="1:13" s="155" customFormat="1" ht="13.5" customHeight="1">
      <c r="A29" s="530" t="s">
        <v>251</v>
      </c>
      <c r="B29" s="172">
        <v>14975</v>
      </c>
      <c r="C29" s="168">
        <v>104.6470999301188</v>
      </c>
      <c r="D29" s="172">
        <v>3304</v>
      </c>
      <c r="E29" s="1029">
        <v>104.2929292929293</v>
      </c>
      <c r="F29" s="172">
        <v>1</v>
      </c>
      <c r="G29" s="172">
        <v>24</v>
      </c>
      <c r="H29" s="172">
        <v>1161</v>
      </c>
      <c r="I29" s="172">
        <v>133</v>
      </c>
      <c r="J29" s="172">
        <v>1105</v>
      </c>
      <c r="K29" s="172">
        <v>11671</v>
      </c>
      <c r="L29" s="168">
        <v>104.74780111290612</v>
      </c>
      <c r="M29" s="173">
        <v>58</v>
      </c>
    </row>
    <row r="30" spans="1:13" s="155" customFormat="1" ht="13.5" customHeight="1">
      <c r="A30" s="532" t="s">
        <v>252</v>
      </c>
      <c r="B30" s="188">
        <v>140801</v>
      </c>
      <c r="C30" s="152">
        <v>103.26363576358075</v>
      </c>
      <c r="D30" s="188">
        <v>140801</v>
      </c>
      <c r="E30" s="1030">
        <v>264.76306882286576</v>
      </c>
      <c r="F30" s="188">
        <v>8</v>
      </c>
      <c r="G30" s="188">
        <v>410</v>
      </c>
      <c r="H30" s="188">
        <v>29923</v>
      </c>
      <c r="I30" s="188">
        <v>5073</v>
      </c>
      <c r="J30" s="188">
        <v>12183</v>
      </c>
      <c r="K30" s="188">
        <v>85380</v>
      </c>
      <c r="L30" s="152">
        <v>102.65597383703455</v>
      </c>
      <c r="M30" s="333">
        <v>174</v>
      </c>
    </row>
    <row r="31" spans="1:13" s="155" customFormat="1" ht="13.5" customHeight="1">
      <c r="A31" s="896" t="s">
        <v>253</v>
      </c>
      <c r="B31" s="172"/>
      <c r="C31" s="168"/>
      <c r="D31" s="172"/>
      <c r="E31" s="152"/>
      <c r="F31" s="172"/>
      <c r="G31" s="172"/>
      <c r="H31" s="454"/>
      <c r="I31" s="454"/>
      <c r="J31" s="454"/>
      <c r="K31" s="454"/>
      <c r="L31" s="187"/>
      <c r="M31" s="455"/>
    </row>
    <row r="32" spans="1:13" s="155" customFormat="1" ht="13.5" customHeight="1">
      <c r="A32" s="1460" t="s">
        <v>254</v>
      </c>
      <c r="B32" s="172"/>
      <c r="C32" s="168"/>
      <c r="D32" s="172"/>
      <c r="E32" s="152"/>
      <c r="F32" s="172"/>
      <c r="G32" s="172"/>
      <c r="H32" s="454"/>
      <c r="I32" s="454"/>
      <c r="J32" s="454"/>
      <c r="K32" s="454"/>
      <c r="L32" s="187"/>
      <c r="M32" s="455"/>
    </row>
    <row r="33" spans="1:13" s="155" customFormat="1" ht="13.5" customHeight="1">
      <c r="A33" s="530" t="s">
        <v>255</v>
      </c>
      <c r="B33" s="172"/>
      <c r="C33" s="168"/>
      <c r="D33" s="172"/>
      <c r="E33" s="168"/>
      <c r="F33" s="172"/>
      <c r="G33" s="172"/>
      <c r="H33" s="172"/>
      <c r="I33" s="172"/>
      <c r="J33" s="172"/>
      <c r="K33" s="172"/>
      <c r="L33" s="168"/>
      <c r="M33" s="173"/>
    </row>
    <row r="34" spans="1:13" s="155" customFormat="1" ht="13.5" customHeight="1">
      <c r="A34" s="532" t="s">
        <v>256</v>
      </c>
      <c r="B34" s="188">
        <v>44716</v>
      </c>
      <c r="C34" s="152">
        <v>102.56669036860335</v>
      </c>
      <c r="D34" s="188">
        <v>44716</v>
      </c>
      <c r="E34" s="152">
        <v>475.14610562108174</v>
      </c>
      <c r="F34" s="188">
        <v>1</v>
      </c>
      <c r="G34" s="188">
        <v>172</v>
      </c>
      <c r="H34" s="188">
        <v>2504</v>
      </c>
      <c r="I34" s="188">
        <v>204</v>
      </c>
      <c r="J34" s="188">
        <v>2160</v>
      </c>
      <c r="K34" s="188">
        <v>35265</v>
      </c>
      <c r="L34" s="152">
        <v>103.15626279763646</v>
      </c>
      <c r="M34" s="333">
        <v>667</v>
      </c>
    </row>
    <row r="35" spans="1:13" s="155" customFormat="1" ht="13.5" customHeight="1">
      <c r="A35" s="532" t="s">
        <v>1813</v>
      </c>
      <c r="B35" s="188"/>
      <c r="C35" s="152"/>
      <c r="D35" s="188"/>
      <c r="E35" s="152"/>
      <c r="F35" s="188"/>
      <c r="G35" s="188"/>
      <c r="H35" s="456"/>
      <c r="I35" s="456"/>
      <c r="J35" s="456"/>
      <c r="K35" s="456"/>
      <c r="L35" s="189"/>
      <c r="M35" s="457"/>
    </row>
    <row r="36" spans="1:13" s="155" customFormat="1" ht="13.5" customHeight="1">
      <c r="A36" s="530" t="s">
        <v>257</v>
      </c>
      <c r="B36" s="172">
        <v>7933</v>
      </c>
      <c r="C36" s="168">
        <v>100.78770168974718</v>
      </c>
      <c r="D36" s="172">
        <v>7933</v>
      </c>
      <c r="E36" s="1029">
        <v>447.68623024830703</v>
      </c>
      <c r="F36" s="345" t="s">
        <v>666</v>
      </c>
      <c r="G36" s="172">
        <v>53</v>
      </c>
      <c r="H36" s="172">
        <v>386</v>
      </c>
      <c r="I36" s="172">
        <v>37</v>
      </c>
      <c r="J36" s="172">
        <v>358</v>
      </c>
      <c r="K36" s="172">
        <v>6169</v>
      </c>
      <c r="L36" s="1029">
        <v>101.14772913592391</v>
      </c>
      <c r="M36" s="173">
        <v>185</v>
      </c>
    </row>
    <row r="37" spans="1:13" s="155" customFormat="1" ht="13.5" customHeight="1">
      <c r="A37" s="530" t="s">
        <v>258</v>
      </c>
      <c r="B37" s="172">
        <v>10321</v>
      </c>
      <c r="C37" s="168">
        <v>103.11719452492756</v>
      </c>
      <c r="D37" s="172">
        <v>10321</v>
      </c>
      <c r="E37" s="1029">
        <v>609.62787950383927</v>
      </c>
      <c r="F37" s="345" t="s">
        <v>666</v>
      </c>
      <c r="G37" s="172">
        <v>37</v>
      </c>
      <c r="H37" s="172">
        <v>295</v>
      </c>
      <c r="I37" s="172">
        <v>25</v>
      </c>
      <c r="J37" s="172">
        <v>353</v>
      </c>
      <c r="K37" s="172">
        <v>8649</v>
      </c>
      <c r="L37" s="1029">
        <v>104.00432900432901</v>
      </c>
      <c r="M37" s="173">
        <v>128</v>
      </c>
    </row>
    <row r="38" spans="1:13" s="155" customFormat="1" ht="13.5" customHeight="1">
      <c r="A38" s="530" t="s">
        <v>259</v>
      </c>
      <c r="B38" s="172">
        <v>16499</v>
      </c>
      <c r="C38" s="168">
        <v>103.50690087829359</v>
      </c>
      <c r="D38" s="172">
        <v>16499</v>
      </c>
      <c r="E38" s="1029">
        <v>557.58702264278475</v>
      </c>
      <c r="F38" s="345" t="s">
        <v>666</v>
      </c>
      <c r="G38" s="172">
        <v>51</v>
      </c>
      <c r="H38" s="172">
        <v>736</v>
      </c>
      <c r="I38" s="172">
        <v>56</v>
      </c>
      <c r="J38" s="172">
        <v>641</v>
      </c>
      <c r="K38" s="172">
        <v>13537</v>
      </c>
      <c r="L38" s="1029">
        <v>104.28318311378169</v>
      </c>
      <c r="M38" s="173">
        <v>308</v>
      </c>
    </row>
    <row r="39" spans="1:13" s="155" customFormat="1" ht="13.5" customHeight="1">
      <c r="A39" s="896" t="s">
        <v>253</v>
      </c>
      <c r="B39" s="172"/>
      <c r="C39" s="168"/>
      <c r="D39" s="172"/>
      <c r="E39" s="1029"/>
      <c r="F39" s="172"/>
      <c r="G39" s="172"/>
      <c r="H39" s="172"/>
      <c r="I39" s="172"/>
      <c r="J39" s="172"/>
      <c r="K39" s="172"/>
      <c r="L39" s="1029"/>
      <c r="M39" s="173"/>
    </row>
    <row r="40" spans="1:13" s="155" customFormat="1" ht="13.5" customHeight="1">
      <c r="A40" s="1460" t="s">
        <v>254</v>
      </c>
      <c r="B40" s="172"/>
      <c r="C40" s="168"/>
      <c r="D40" s="172"/>
      <c r="E40" s="1029"/>
      <c r="F40" s="345"/>
      <c r="G40" s="172"/>
      <c r="H40" s="172"/>
      <c r="I40" s="172"/>
      <c r="J40" s="172"/>
      <c r="K40" s="172"/>
      <c r="L40" s="1029"/>
      <c r="M40" s="173"/>
    </row>
    <row r="41" spans="1:13" s="155" customFormat="1" ht="13.5" customHeight="1">
      <c r="A41" s="896" t="s">
        <v>260</v>
      </c>
      <c r="B41" s="172">
        <v>9963</v>
      </c>
      <c r="C41" s="168">
        <v>101.90242405645904</v>
      </c>
      <c r="D41" s="172">
        <v>9963</v>
      </c>
      <c r="E41" s="168">
        <v>333.54536324070978</v>
      </c>
      <c r="F41" s="172">
        <v>1</v>
      </c>
      <c r="G41" s="172">
        <v>31</v>
      </c>
      <c r="H41" s="454">
        <v>1087</v>
      </c>
      <c r="I41" s="454">
        <v>86</v>
      </c>
      <c r="J41" s="454">
        <v>808</v>
      </c>
      <c r="K41" s="454">
        <v>6910</v>
      </c>
      <c r="L41" s="187">
        <v>101.76730486008836</v>
      </c>
      <c r="M41" s="455">
        <v>46</v>
      </c>
    </row>
    <row r="42" spans="1:13" ht="12.75" customHeight="1">
      <c r="A42" s="792" t="s">
        <v>854</v>
      </c>
      <c r="B42" s="1031"/>
      <c r="C42" s="1031"/>
      <c r="D42" s="1031"/>
      <c r="E42" s="1031"/>
      <c r="F42" s="1031"/>
      <c r="G42" s="1031"/>
      <c r="H42" s="1031"/>
      <c r="I42" s="1031"/>
      <c r="J42" s="1031"/>
      <c r="K42" s="1031"/>
      <c r="L42" s="1031"/>
      <c r="M42" s="1031"/>
    </row>
    <row r="43" spans="1:13" s="1347" customFormat="1">
      <c r="A43" s="1428" t="s">
        <v>844</v>
      </c>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ht="12.75" customHeight="1">
      <c r="A63" s="28"/>
      <c r="B63" s="28"/>
      <c r="C63" s="28"/>
      <c r="D63" s="28"/>
      <c r="E63" s="28"/>
      <c r="F63" s="28"/>
      <c r="G63" s="28"/>
      <c r="H63" s="28"/>
      <c r="I63" s="28"/>
      <c r="J63" s="28"/>
      <c r="K63" s="28"/>
      <c r="L63" s="28"/>
      <c r="M63" s="28"/>
    </row>
    <row r="64" spans="1:13" ht="12.75" customHeight="1">
      <c r="A64" s="28"/>
      <c r="B64" s="28"/>
      <c r="C64" s="28"/>
      <c r="D64" s="28"/>
      <c r="E64" s="28"/>
      <c r="F64" s="28"/>
      <c r="G64" s="28"/>
      <c r="H64" s="28"/>
      <c r="I64" s="28"/>
      <c r="J64" s="28"/>
      <c r="K64" s="28"/>
      <c r="L64" s="28"/>
      <c r="M64" s="28"/>
    </row>
    <row r="65" spans="1:1">
      <c r="A65" s="28"/>
    </row>
    <row r="66" spans="1:1" ht="14.85" customHeight="1">
      <c r="A66" s="28"/>
    </row>
    <row r="67" spans="1:1" ht="14.85" customHeight="1">
      <c r="A67" s="28"/>
    </row>
    <row r="68" spans="1:1" ht="14.85" customHeight="1">
      <c r="A68" s="28"/>
    </row>
    <row r="69" spans="1:1" ht="14.85" customHeight="1">
      <c r="A69" s="28"/>
    </row>
    <row r="70" spans="1:1" ht="14.85" customHeight="1">
      <c r="A70" s="28"/>
    </row>
    <row r="71" spans="1:1" ht="14.85" customHeight="1">
      <c r="A71" s="28"/>
    </row>
    <row r="72" spans="1:1" ht="14.85" customHeight="1">
      <c r="A72" s="28"/>
    </row>
    <row r="73" spans="1:1" ht="14.85" customHeight="1">
      <c r="A73" s="28"/>
    </row>
    <row r="74" spans="1:1" ht="14.85" customHeight="1">
      <c r="A74" s="28"/>
    </row>
    <row r="75" spans="1:1" ht="14.85" customHeight="1">
      <c r="A75" s="28"/>
    </row>
    <row r="76" spans="1:1" ht="14.85" customHeight="1">
      <c r="A76" s="28"/>
    </row>
    <row r="77" spans="1:1" ht="14.85" customHeight="1">
      <c r="A77" s="28"/>
    </row>
    <row r="78" spans="1:1" ht="14.85" customHeight="1">
      <c r="A78" s="28"/>
    </row>
    <row r="79" spans="1:1" ht="14.85" customHeight="1">
      <c r="A79" s="28"/>
    </row>
    <row r="80" spans="1:1" ht="14.85" customHeight="1">
      <c r="A80" s="28"/>
    </row>
    <row r="81" spans="1:1" ht="14.85" customHeight="1">
      <c r="A81" s="28"/>
    </row>
    <row r="82" spans="1:1" ht="14.85" customHeight="1">
      <c r="A82" s="28"/>
    </row>
    <row r="83" spans="1:1" ht="14.85" customHeight="1">
      <c r="A83" s="28"/>
    </row>
    <row r="84" spans="1:1" ht="14.85" customHeight="1">
      <c r="A84" s="28"/>
    </row>
    <row r="85" spans="1:1" ht="14.85" customHeight="1">
      <c r="A85" s="28"/>
    </row>
    <row r="86" spans="1:1" ht="14.85" customHeight="1">
      <c r="A86" s="28"/>
    </row>
    <row r="87" spans="1:1" ht="14.85" customHeight="1">
      <c r="A87" s="28"/>
    </row>
    <row r="88" spans="1:1" ht="14.85" customHeight="1"/>
    <row r="89" spans="1:1" ht="14.85" customHeight="1"/>
    <row r="90" spans="1:1" ht="14.85" customHeight="1"/>
    <row r="91" spans="1:1" ht="14.85" customHeight="1"/>
    <row r="92" spans="1:1" ht="14.85" customHeight="1"/>
    <row r="93" spans="1:1" ht="14.85" customHeight="1"/>
    <row r="94" spans="1:1" ht="14.85" customHeight="1"/>
    <row r="95" spans="1:1" ht="14.85" customHeight="1"/>
    <row r="96" spans="1:1" ht="14.85" customHeight="1"/>
    <row r="97" ht="14.85" customHeight="1"/>
    <row r="98" ht="14.85" customHeight="1"/>
    <row r="99" ht="14.85" customHeight="1"/>
    <row r="100" ht="14.85" customHeight="1"/>
    <row r="101" ht="14.85" customHeight="1"/>
    <row r="102" ht="12.75" customHeight="1"/>
    <row r="103" ht="12.75" customHeight="1"/>
  </sheetData>
  <mergeCells count="17">
    <mergeCell ref="M7:M18"/>
    <mergeCell ref="D5:D18"/>
    <mergeCell ref="E7:E18"/>
    <mergeCell ref="F7:F18"/>
    <mergeCell ref="G7:G18"/>
    <mergeCell ref="J7:J18"/>
    <mergeCell ref="L7:L18"/>
    <mergeCell ref="K5:K18"/>
    <mergeCell ref="H7:H18"/>
    <mergeCell ref="I8:I18"/>
    <mergeCell ref="A5:A18"/>
    <mergeCell ref="K1:L1"/>
    <mergeCell ref="A2:F2"/>
    <mergeCell ref="K2:L2"/>
    <mergeCell ref="B5:B18"/>
    <mergeCell ref="C5:C18"/>
    <mergeCell ref="A4:F4"/>
  </mergeCells>
  <phoneticPr fontId="0" type="noConversion"/>
  <hyperlinks>
    <hyperlink ref="K1:L1" location="'Spis tablic     List of tables'!A85" display="Powrót do spisu tablic"/>
    <hyperlink ref="K2:L2" location="'Spis tablic     List of tables'!A85" display="Return to list of tables"/>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election activeCell="A41" sqref="A41"/>
    </sheetView>
  </sheetViews>
  <sheetFormatPr defaultRowHeight="14.25"/>
  <cols>
    <col min="1" max="1" width="20.625" customWidth="1"/>
    <col min="2" max="13" width="9.25" customWidth="1"/>
  </cols>
  <sheetData>
    <row r="1" spans="1:13" ht="15" customHeight="1">
      <c r="A1" s="1025" t="s">
        <v>934</v>
      </c>
      <c r="B1" s="1025"/>
      <c r="C1" s="1025"/>
      <c r="D1" s="1025"/>
      <c r="E1" s="1025"/>
      <c r="F1" s="1025"/>
      <c r="G1" s="524"/>
      <c r="H1" s="524"/>
      <c r="K1" s="1694" t="s">
        <v>32</v>
      </c>
      <c r="L1" s="1694"/>
    </row>
    <row r="2" spans="1:13" ht="15" customHeight="1">
      <c r="A2" s="2217" t="s">
        <v>921</v>
      </c>
      <c r="B2" s="2217"/>
      <c r="C2" s="2217"/>
      <c r="D2" s="2217"/>
      <c r="E2" s="2217"/>
      <c r="F2" s="2217"/>
      <c r="G2" s="524"/>
      <c r="H2" s="524"/>
      <c r="K2" s="1619" t="s">
        <v>298</v>
      </c>
      <c r="L2" s="1619"/>
      <c r="M2" s="1339"/>
    </row>
    <row r="3" spans="1:13" s="1339" customFormat="1" ht="15" customHeight="1">
      <c r="A3" s="1379" t="s">
        <v>1814</v>
      </c>
      <c r="B3" s="1379"/>
      <c r="C3" s="1379"/>
      <c r="D3" s="1379"/>
      <c r="E3" s="1379"/>
      <c r="F3" s="1379"/>
    </row>
    <row r="4" spans="1:13" s="1339" customFormat="1" ht="15" customHeight="1">
      <c r="A4" s="2191" t="s">
        <v>920</v>
      </c>
      <c r="B4" s="2191"/>
      <c r="C4" s="2191"/>
      <c r="D4" s="2191"/>
      <c r="E4" s="2191"/>
      <c r="F4" s="2191"/>
      <c r="G4" s="1533"/>
      <c r="H4" s="1534"/>
      <c r="I4" s="1534"/>
      <c r="J4" s="1534"/>
      <c r="K4" s="2225"/>
      <c r="L4" s="2225"/>
      <c r="M4" s="2225"/>
    </row>
    <row r="5" spans="1:13" ht="14.25" customHeight="1">
      <c r="A5" s="1628" t="s">
        <v>1754</v>
      </c>
      <c r="B5" s="1633" t="s">
        <v>1804</v>
      </c>
      <c r="C5" s="1653" t="s">
        <v>36</v>
      </c>
      <c r="D5" s="1621" t="s">
        <v>1815</v>
      </c>
      <c r="E5" s="972"/>
      <c r="F5" s="972"/>
      <c r="G5" s="972"/>
      <c r="H5" s="972"/>
      <c r="I5" s="972"/>
      <c r="J5" s="973"/>
      <c r="K5" s="1932" t="s">
        <v>1821</v>
      </c>
      <c r="L5" s="927"/>
      <c r="M5" s="927"/>
    </row>
    <row r="6" spans="1:13" ht="14.85" customHeight="1">
      <c r="A6" s="1629"/>
      <c r="B6" s="1634"/>
      <c r="C6" s="1654"/>
      <c r="D6" s="1622"/>
      <c r="E6" s="929"/>
      <c r="F6" s="929"/>
      <c r="G6" s="929"/>
      <c r="H6" s="929"/>
      <c r="I6" s="929"/>
      <c r="J6" s="930"/>
      <c r="K6" s="1622"/>
      <c r="L6" s="1027"/>
      <c r="M6" s="1027"/>
    </row>
    <row r="7" spans="1:13" ht="24.75" customHeight="1">
      <c r="A7" s="1629"/>
      <c r="B7" s="1634"/>
      <c r="C7" s="1654"/>
      <c r="D7" s="1622"/>
      <c r="E7" s="2223" t="s">
        <v>36</v>
      </c>
      <c r="F7" s="1621" t="s">
        <v>1816</v>
      </c>
      <c r="G7" s="1633" t="s">
        <v>1817</v>
      </c>
      <c r="H7" s="1625" t="s">
        <v>1818</v>
      </c>
      <c r="I7" s="1032"/>
      <c r="J7" s="1633" t="s">
        <v>1820</v>
      </c>
      <c r="K7" s="1622"/>
      <c r="L7" s="1653" t="s">
        <v>36</v>
      </c>
      <c r="M7" s="1621" t="s">
        <v>1822</v>
      </c>
    </row>
    <row r="8" spans="1:13" ht="14.25" customHeight="1">
      <c r="A8" s="1629"/>
      <c r="B8" s="1634"/>
      <c r="C8" s="1654"/>
      <c r="D8" s="1622"/>
      <c r="E8" s="2224"/>
      <c r="F8" s="1622"/>
      <c r="G8" s="1634"/>
      <c r="H8" s="1626"/>
      <c r="I8" s="1621" t="s">
        <v>1819</v>
      </c>
      <c r="J8" s="1634"/>
      <c r="K8" s="1622"/>
      <c r="L8" s="1654"/>
      <c r="M8" s="1622"/>
    </row>
    <row r="9" spans="1:13">
      <c r="A9" s="1629"/>
      <c r="B9" s="1634"/>
      <c r="C9" s="1654"/>
      <c r="D9" s="1622"/>
      <c r="E9" s="2224"/>
      <c r="F9" s="1622"/>
      <c r="G9" s="1634"/>
      <c r="H9" s="1626"/>
      <c r="I9" s="1622"/>
      <c r="J9" s="1634"/>
      <c r="K9" s="1622"/>
      <c r="L9" s="1654"/>
      <c r="M9" s="1622"/>
    </row>
    <row r="10" spans="1:13" ht="14.25" customHeight="1">
      <c r="A10" s="1629"/>
      <c r="B10" s="1634"/>
      <c r="C10" s="1654"/>
      <c r="D10" s="1622"/>
      <c r="E10" s="2224"/>
      <c r="F10" s="1622"/>
      <c r="G10" s="1634"/>
      <c r="H10" s="1626"/>
      <c r="I10" s="1622"/>
      <c r="J10" s="1634"/>
      <c r="K10" s="1622"/>
      <c r="L10" s="1654"/>
      <c r="M10" s="1622"/>
    </row>
    <row r="11" spans="1:13">
      <c r="A11" s="1629"/>
      <c r="B11" s="1634"/>
      <c r="C11" s="1654"/>
      <c r="D11" s="1622"/>
      <c r="E11" s="2224"/>
      <c r="F11" s="1622"/>
      <c r="G11" s="1634"/>
      <c r="H11" s="1626"/>
      <c r="I11" s="1622"/>
      <c r="J11" s="1634"/>
      <c r="K11" s="1622"/>
      <c r="L11" s="1654"/>
      <c r="M11" s="1622"/>
    </row>
    <row r="12" spans="1:13">
      <c r="A12" s="1629"/>
      <c r="B12" s="1634"/>
      <c r="C12" s="1654"/>
      <c r="D12" s="1622"/>
      <c r="E12" s="2224"/>
      <c r="F12" s="1622"/>
      <c r="G12" s="1634"/>
      <c r="H12" s="1626"/>
      <c r="I12" s="1622"/>
      <c r="J12" s="1634"/>
      <c r="K12" s="1622"/>
      <c r="L12" s="1654"/>
      <c r="M12" s="1622"/>
    </row>
    <row r="13" spans="1:13">
      <c r="A13" s="1629"/>
      <c r="B13" s="1634"/>
      <c r="C13" s="1654"/>
      <c r="D13" s="1622"/>
      <c r="E13" s="2224"/>
      <c r="F13" s="1622"/>
      <c r="G13" s="1634"/>
      <c r="H13" s="1626"/>
      <c r="I13" s="1622"/>
      <c r="J13" s="1634"/>
      <c r="K13" s="1622"/>
      <c r="L13" s="1654"/>
      <c r="M13" s="1622"/>
    </row>
    <row r="14" spans="1:13" s="566" customFormat="1">
      <c r="A14" s="1629"/>
      <c r="B14" s="1634"/>
      <c r="C14" s="1654"/>
      <c r="D14" s="1622"/>
      <c r="E14" s="2224"/>
      <c r="F14" s="1622"/>
      <c r="G14" s="1634"/>
      <c r="H14" s="1626"/>
      <c r="I14" s="1622"/>
      <c r="J14" s="1634"/>
      <c r="K14" s="1622"/>
      <c r="L14" s="1654"/>
      <c r="M14" s="1622"/>
    </row>
    <row r="15" spans="1:13" s="566" customFormat="1">
      <c r="A15" s="1629"/>
      <c r="B15" s="1634"/>
      <c r="C15" s="1654"/>
      <c r="D15" s="1622"/>
      <c r="E15" s="2224"/>
      <c r="F15" s="1622"/>
      <c r="G15" s="1634"/>
      <c r="H15" s="1626"/>
      <c r="I15" s="1622"/>
      <c r="J15" s="1634"/>
      <c r="K15" s="1622"/>
      <c r="L15" s="1654"/>
      <c r="M15" s="1622"/>
    </row>
    <row r="16" spans="1:13">
      <c r="A16" s="1629"/>
      <c r="B16" s="1634"/>
      <c r="C16" s="1654"/>
      <c r="D16" s="1622"/>
      <c r="E16" s="2224"/>
      <c r="F16" s="1622"/>
      <c r="G16" s="1634"/>
      <c r="H16" s="1626"/>
      <c r="I16" s="1622"/>
      <c r="J16" s="1634"/>
      <c r="K16" s="1622"/>
      <c r="L16" s="1654"/>
      <c r="M16" s="1622"/>
    </row>
    <row r="17" spans="1:13">
      <c r="A17" s="1629"/>
      <c r="B17" s="1634"/>
      <c r="C17" s="1654"/>
      <c r="D17" s="1622"/>
      <c r="E17" s="2224"/>
      <c r="F17" s="1622"/>
      <c r="G17" s="1634"/>
      <c r="H17" s="1626"/>
      <c r="I17" s="1622"/>
      <c r="J17" s="1634"/>
      <c r="K17" s="1622"/>
      <c r="L17" s="1654"/>
      <c r="M17" s="1622"/>
    </row>
    <row r="18" spans="1:13">
      <c r="A18" s="1629"/>
      <c r="B18" s="1634"/>
      <c r="C18" s="1654"/>
      <c r="D18" s="1622"/>
      <c r="E18" s="2224"/>
      <c r="F18" s="1622"/>
      <c r="G18" s="1634"/>
      <c r="H18" s="1626"/>
      <c r="I18" s="1622"/>
      <c r="J18" s="1634"/>
      <c r="K18" s="1622"/>
      <c r="L18" s="1654"/>
      <c r="M18" s="1622"/>
    </row>
    <row r="19" spans="1:13" s="125" customFormat="1" ht="14.65" customHeight="1">
      <c r="A19" s="1015" t="s">
        <v>303</v>
      </c>
      <c r="B19" s="1033"/>
      <c r="C19" s="1034"/>
      <c r="D19" s="1033"/>
      <c r="E19" s="1035"/>
      <c r="F19" s="1033"/>
      <c r="G19" s="1033"/>
      <c r="H19" s="1033"/>
      <c r="I19" s="1033"/>
      <c r="J19" s="1033"/>
      <c r="K19" s="1033"/>
      <c r="L19" s="1034"/>
      <c r="M19" s="1036"/>
    </row>
    <row r="20" spans="1:13" s="125" customFormat="1" ht="14.65" customHeight="1">
      <c r="A20" s="1456" t="s">
        <v>297</v>
      </c>
      <c r="B20" s="1037"/>
      <c r="C20" s="1038"/>
      <c r="D20" s="1037"/>
      <c r="E20" s="1039"/>
      <c r="F20" s="1037"/>
      <c r="G20" s="1037"/>
      <c r="H20" s="1037"/>
      <c r="I20" s="1037"/>
      <c r="J20" s="1037"/>
      <c r="K20" s="1037"/>
      <c r="L20" s="1038"/>
      <c r="M20" s="1040"/>
    </row>
    <row r="21" spans="1:13" s="125" customFormat="1" ht="14.65" customHeight="1">
      <c r="A21" s="987" t="s">
        <v>434</v>
      </c>
      <c r="B21" s="1116">
        <v>35412</v>
      </c>
      <c r="C21" s="726">
        <v>102.95682511993023</v>
      </c>
      <c r="D21" s="1116">
        <v>35412</v>
      </c>
      <c r="E21" s="152">
        <v>504.80399144689949</v>
      </c>
      <c r="F21" s="1116">
        <v>1</v>
      </c>
      <c r="G21" s="1116">
        <v>79</v>
      </c>
      <c r="H21" s="1116">
        <v>1528</v>
      </c>
      <c r="I21" s="1116">
        <v>150</v>
      </c>
      <c r="J21" s="1116">
        <v>2365</v>
      </c>
      <c r="K21" s="1116">
        <v>28378</v>
      </c>
      <c r="L21" s="152">
        <v>103.64499634769906</v>
      </c>
      <c r="M21" s="1117">
        <v>296</v>
      </c>
    </row>
    <row r="22" spans="1:13" s="125" customFormat="1" ht="14.65" customHeight="1">
      <c r="A22" s="985" t="s">
        <v>1793</v>
      </c>
      <c r="B22" s="1037"/>
      <c r="C22" s="1290"/>
      <c r="D22" s="1037"/>
      <c r="E22" s="1291"/>
      <c r="F22" s="1037"/>
      <c r="G22" s="1037"/>
      <c r="H22" s="1037"/>
      <c r="I22" s="1037"/>
      <c r="J22" s="1037"/>
      <c r="K22" s="1037"/>
      <c r="L22" s="1038"/>
      <c r="M22" s="1040"/>
    </row>
    <row r="23" spans="1:13" s="125" customFormat="1" ht="14.65" customHeight="1">
      <c r="A23" s="623" t="s">
        <v>437</v>
      </c>
      <c r="B23" s="172">
        <v>16769</v>
      </c>
      <c r="C23" s="1292">
        <v>103.6979778616041</v>
      </c>
      <c r="D23" s="1245">
        <v>16769</v>
      </c>
      <c r="E23" s="1246">
        <v>513.75612745098044</v>
      </c>
      <c r="F23" s="1245">
        <v>1</v>
      </c>
      <c r="G23" s="1245">
        <v>40</v>
      </c>
      <c r="H23" s="1245">
        <v>697</v>
      </c>
      <c r="I23" s="1245">
        <v>81</v>
      </c>
      <c r="J23" s="1245">
        <v>1051</v>
      </c>
      <c r="K23" s="1245">
        <v>13499</v>
      </c>
      <c r="L23" s="1292">
        <v>104.5866584024173</v>
      </c>
      <c r="M23" s="1247">
        <v>163</v>
      </c>
    </row>
    <row r="24" spans="1:13" s="125" customFormat="1" ht="14.65" customHeight="1">
      <c r="A24" s="623" t="s">
        <v>441</v>
      </c>
      <c r="B24" s="1293">
        <v>8179</v>
      </c>
      <c r="C24" s="1294">
        <v>102.00798204040909</v>
      </c>
      <c r="D24" s="1293">
        <v>8179</v>
      </c>
      <c r="E24" s="1295">
        <v>543.09428950863219</v>
      </c>
      <c r="F24" s="1293" t="s">
        <v>666</v>
      </c>
      <c r="G24" s="1293">
        <v>27</v>
      </c>
      <c r="H24" s="1293">
        <v>274</v>
      </c>
      <c r="I24" s="1293">
        <v>30</v>
      </c>
      <c r="J24" s="1293">
        <v>530</v>
      </c>
      <c r="K24" s="1293">
        <v>6684</v>
      </c>
      <c r="L24" s="1294">
        <v>102.64127764127764</v>
      </c>
      <c r="M24" s="1296">
        <v>88</v>
      </c>
    </row>
    <row r="25" spans="1:13" s="125" customFormat="1" ht="14.65" customHeight="1">
      <c r="A25" s="623" t="s">
        <v>439</v>
      </c>
      <c r="B25" s="1293">
        <v>10464</v>
      </c>
      <c r="C25" s="1292">
        <v>102.52792475014698</v>
      </c>
      <c r="D25" s="1293">
        <v>10464</v>
      </c>
      <c r="E25" s="1246">
        <v>466.10244988864144</v>
      </c>
      <c r="F25" s="1293" t="s">
        <v>666</v>
      </c>
      <c r="G25" s="1293">
        <v>12</v>
      </c>
      <c r="H25" s="1293">
        <v>557</v>
      </c>
      <c r="I25" s="1293">
        <v>39</v>
      </c>
      <c r="J25" s="1293">
        <v>784</v>
      </c>
      <c r="K25" s="1293">
        <v>8195</v>
      </c>
      <c r="L25" s="1297">
        <v>102.93932922999622</v>
      </c>
      <c r="M25" s="1247">
        <v>45</v>
      </c>
    </row>
    <row r="26" spans="1:13" s="125" customFormat="1" ht="14.65" customHeight="1">
      <c r="A26" s="1020" t="s">
        <v>261</v>
      </c>
      <c r="B26" s="190">
        <v>54995</v>
      </c>
      <c r="C26" s="184">
        <v>101.45368679321858</v>
      </c>
      <c r="D26" s="190">
        <v>54995</v>
      </c>
      <c r="E26" s="184">
        <v>429.24601935685291</v>
      </c>
      <c r="F26" s="190">
        <v>5</v>
      </c>
      <c r="G26" s="190">
        <v>147</v>
      </c>
      <c r="H26" s="190">
        <v>3340</v>
      </c>
      <c r="I26" s="190">
        <v>292</v>
      </c>
      <c r="J26" s="190">
        <v>4677</v>
      </c>
      <c r="K26" s="190">
        <v>42061</v>
      </c>
      <c r="L26" s="184">
        <v>101.60888996255586</v>
      </c>
      <c r="M26" s="334">
        <v>515</v>
      </c>
    </row>
    <row r="27" spans="1:13" s="125" customFormat="1" ht="14.65" customHeight="1">
      <c r="A27" s="1020" t="s">
        <v>1740</v>
      </c>
      <c r="B27" s="191"/>
      <c r="C27" s="958"/>
      <c r="D27" s="191"/>
      <c r="E27" s="389"/>
      <c r="F27" s="191"/>
      <c r="G27" s="191"/>
      <c r="H27" s="193"/>
      <c r="I27" s="193"/>
      <c r="J27" s="193"/>
      <c r="K27" s="193"/>
      <c r="L27" s="184"/>
      <c r="M27" s="194"/>
    </row>
    <row r="28" spans="1:13" s="125" customFormat="1" ht="14.65" customHeight="1">
      <c r="A28" s="1021" t="s">
        <v>262</v>
      </c>
      <c r="B28" s="1298">
        <v>11993</v>
      </c>
      <c r="C28" s="1292">
        <v>101.59254553155444</v>
      </c>
      <c r="D28" s="1298">
        <v>11993</v>
      </c>
      <c r="E28" s="1246">
        <v>393.98817345597894</v>
      </c>
      <c r="F28" s="1298">
        <v>2</v>
      </c>
      <c r="G28" s="1298">
        <v>28</v>
      </c>
      <c r="H28" s="1298">
        <v>855</v>
      </c>
      <c r="I28" s="1298">
        <v>70</v>
      </c>
      <c r="J28" s="1298">
        <v>1040</v>
      </c>
      <c r="K28" s="1298">
        <v>8912</v>
      </c>
      <c r="L28" s="1292">
        <v>101.72354754023513</v>
      </c>
      <c r="M28" s="1299">
        <v>78</v>
      </c>
    </row>
    <row r="29" spans="1:13" s="125" customFormat="1" ht="14.65" customHeight="1">
      <c r="A29" s="1021" t="s">
        <v>263</v>
      </c>
      <c r="B29" s="1298">
        <v>11913</v>
      </c>
      <c r="C29" s="1292">
        <v>100.85506264815443</v>
      </c>
      <c r="D29" s="1298">
        <v>11913</v>
      </c>
      <c r="E29" s="1246">
        <v>465.16985552518548</v>
      </c>
      <c r="F29" s="1298" t="s">
        <v>666</v>
      </c>
      <c r="G29" s="1298">
        <v>30</v>
      </c>
      <c r="H29" s="1298">
        <v>594</v>
      </c>
      <c r="I29" s="1298">
        <v>44</v>
      </c>
      <c r="J29" s="1298">
        <v>1080</v>
      </c>
      <c r="K29" s="1298">
        <v>9318</v>
      </c>
      <c r="L29" s="1297">
        <v>100.72424602745649</v>
      </c>
      <c r="M29" s="1299">
        <v>101</v>
      </c>
    </row>
    <row r="30" spans="1:13" s="125" customFormat="1" ht="14.65" customHeight="1">
      <c r="A30" s="1021" t="s">
        <v>264</v>
      </c>
      <c r="B30" s="1298">
        <v>14397</v>
      </c>
      <c r="C30" s="1292">
        <v>101.49453648219951</v>
      </c>
      <c r="D30" s="1298">
        <v>14397</v>
      </c>
      <c r="E30" s="1246">
        <v>377.77486224088165</v>
      </c>
      <c r="F30" s="1298" t="s">
        <v>666</v>
      </c>
      <c r="G30" s="1298">
        <v>50</v>
      </c>
      <c r="H30" s="1298">
        <v>985</v>
      </c>
      <c r="I30" s="1298">
        <v>79</v>
      </c>
      <c r="J30" s="1298">
        <v>1310</v>
      </c>
      <c r="K30" s="1298">
        <v>10568</v>
      </c>
      <c r="L30" s="1292">
        <v>101.87005976479662</v>
      </c>
      <c r="M30" s="1299">
        <v>52</v>
      </c>
    </row>
    <row r="31" spans="1:13" s="125" customFormat="1" ht="14.65" customHeight="1">
      <c r="A31" s="1021" t="s">
        <v>265</v>
      </c>
      <c r="B31" s="1298">
        <v>16692</v>
      </c>
      <c r="C31" s="1297">
        <v>101.74946662602864</v>
      </c>
      <c r="D31" s="1298">
        <v>16692</v>
      </c>
      <c r="E31" s="1246">
        <v>491.51943462897532</v>
      </c>
      <c r="F31" s="1298">
        <v>3</v>
      </c>
      <c r="G31" s="1298">
        <v>39</v>
      </c>
      <c r="H31" s="1298">
        <v>906</v>
      </c>
      <c r="I31" s="1298">
        <v>99</v>
      </c>
      <c r="J31" s="1298">
        <v>1247</v>
      </c>
      <c r="K31" s="1298">
        <v>13263</v>
      </c>
      <c r="L31" s="1292">
        <v>101.95249442693519</v>
      </c>
      <c r="M31" s="1299">
        <v>284</v>
      </c>
    </row>
    <row r="32" spans="1:13" s="125" customFormat="1" ht="14.65" customHeight="1">
      <c r="A32" s="1020" t="s">
        <v>639</v>
      </c>
      <c r="B32" s="190">
        <v>35093</v>
      </c>
      <c r="C32" s="184">
        <v>103.7732501404619</v>
      </c>
      <c r="D32" s="190">
        <v>35093</v>
      </c>
      <c r="E32" s="184">
        <v>434.69589991329121</v>
      </c>
      <c r="F32" s="190">
        <v>1</v>
      </c>
      <c r="G32" s="190">
        <v>139</v>
      </c>
      <c r="H32" s="190">
        <v>2341</v>
      </c>
      <c r="I32" s="190">
        <v>207</v>
      </c>
      <c r="J32" s="190">
        <v>1935</v>
      </c>
      <c r="K32" s="190">
        <v>26873</v>
      </c>
      <c r="L32" s="184">
        <v>104.38548788067123</v>
      </c>
      <c r="M32" s="334">
        <v>634</v>
      </c>
    </row>
    <row r="33" spans="1:13" s="125" customFormat="1" ht="14.65" customHeight="1">
      <c r="A33" s="1020" t="s">
        <v>1823</v>
      </c>
      <c r="B33" s="191"/>
      <c r="C33" s="1300"/>
      <c r="D33" s="191"/>
      <c r="E33" s="958"/>
      <c r="F33" s="191"/>
      <c r="G33" s="191"/>
      <c r="H33" s="193"/>
      <c r="I33" s="193"/>
      <c r="J33" s="193"/>
      <c r="K33" s="193"/>
      <c r="L33" s="1301"/>
      <c r="M33" s="194"/>
    </row>
    <row r="34" spans="1:13" s="125" customFormat="1" ht="14.65" customHeight="1">
      <c r="A34" s="1021" t="s">
        <v>267</v>
      </c>
      <c r="B34" s="1298">
        <v>7020</v>
      </c>
      <c r="C34" s="1292">
        <v>104.40214158239142</v>
      </c>
      <c r="D34" s="1298">
        <v>7020</v>
      </c>
      <c r="E34" s="1246">
        <v>497.16713881019831</v>
      </c>
      <c r="F34" s="1298" t="s">
        <v>666</v>
      </c>
      <c r="G34" s="1298">
        <v>30</v>
      </c>
      <c r="H34" s="1298">
        <v>355</v>
      </c>
      <c r="I34" s="1298">
        <v>24</v>
      </c>
      <c r="J34" s="1298">
        <v>328</v>
      </c>
      <c r="K34" s="1298">
        <v>5594</v>
      </c>
      <c r="L34" s="1292">
        <v>105.30873493975903</v>
      </c>
      <c r="M34" s="1299">
        <v>258</v>
      </c>
    </row>
    <row r="35" spans="1:13" s="125" customFormat="1" ht="14.65" customHeight="1">
      <c r="A35" s="623" t="s">
        <v>268</v>
      </c>
      <c r="B35" s="1298">
        <v>3472</v>
      </c>
      <c r="C35" s="1292">
        <v>105.78915295551492</v>
      </c>
      <c r="D35" s="1298">
        <v>3472</v>
      </c>
      <c r="E35" s="1246">
        <v>462.93333333333334</v>
      </c>
      <c r="F35" s="1298" t="s">
        <v>666</v>
      </c>
      <c r="G35" s="1298">
        <v>18</v>
      </c>
      <c r="H35" s="1298">
        <v>133</v>
      </c>
      <c r="I35" s="1298">
        <v>9</v>
      </c>
      <c r="J35" s="1298">
        <v>170</v>
      </c>
      <c r="K35" s="1298">
        <v>2705</v>
      </c>
      <c r="L35" s="1292">
        <v>106.83254344391786</v>
      </c>
      <c r="M35" s="1299">
        <v>80</v>
      </c>
    </row>
    <row r="36" spans="1:13" s="125" customFormat="1" ht="14.65" customHeight="1">
      <c r="A36" s="623" t="s">
        <v>269</v>
      </c>
      <c r="B36" s="1298">
        <v>12896</v>
      </c>
      <c r="C36" s="1297">
        <v>104.22694576901317</v>
      </c>
      <c r="D36" s="1298">
        <v>12896</v>
      </c>
      <c r="E36" s="1246">
        <v>542.98947368421057</v>
      </c>
      <c r="F36" s="1298" t="s">
        <v>666</v>
      </c>
      <c r="G36" s="1298">
        <v>47</v>
      </c>
      <c r="H36" s="1298">
        <v>509</v>
      </c>
      <c r="I36" s="1298">
        <v>35</v>
      </c>
      <c r="J36" s="1298">
        <v>533</v>
      </c>
      <c r="K36" s="1298">
        <v>10514</v>
      </c>
      <c r="L36" s="1292">
        <v>105.16103220644129</v>
      </c>
      <c r="M36" s="1299">
        <v>253</v>
      </c>
    </row>
    <row r="37" spans="1:13" s="125" customFormat="1" ht="14.65" customHeight="1">
      <c r="A37" s="623" t="s">
        <v>253</v>
      </c>
      <c r="B37" s="191"/>
      <c r="C37" s="958"/>
      <c r="D37" s="191"/>
      <c r="E37" s="958"/>
      <c r="F37" s="191"/>
      <c r="G37" s="191"/>
      <c r="H37" s="193"/>
      <c r="I37" s="193"/>
      <c r="J37" s="193"/>
      <c r="K37" s="193"/>
      <c r="L37" s="1301"/>
      <c r="M37" s="194"/>
    </row>
    <row r="38" spans="1:13" ht="14.65" customHeight="1">
      <c r="A38" s="1456" t="s">
        <v>254</v>
      </c>
      <c r="B38" s="191"/>
      <c r="C38" s="958"/>
      <c r="D38" s="191"/>
      <c r="E38" s="958"/>
      <c r="F38" s="191"/>
      <c r="G38" s="191"/>
      <c r="H38" s="193"/>
      <c r="I38" s="193"/>
      <c r="J38" s="193"/>
      <c r="K38" s="193"/>
      <c r="L38" s="1301"/>
      <c r="M38" s="194"/>
    </row>
    <row r="39" spans="1:13" ht="14.65" customHeight="1">
      <c r="A39" s="623" t="s">
        <v>270</v>
      </c>
      <c r="B39" s="1298">
        <v>11705</v>
      </c>
      <c r="C39" s="1292">
        <v>102.33432418254939</v>
      </c>
      <c r="D39" s="1298">
        <v>11705</v>
      </c>
      <c r="E39" s="1246">
        <v>331.02375565610862</v>
      </c>
      <c r="F39" s="1298">
        <v>1</v>
      </c>
      <c r="G39" s="1298">
        <v>44</v>
      </c>
      <c r="H39" s="1302">
        <v>1344</v>
      </c>
      <c r="I39" s="1303">
        <v>139</v>
      </c>
      <c r="J39" s="1304">
        <v>904</v>
      </c>
      <c r="K39" s="1298">
        <v>8060</v>
      </c>
      <c r="L39" s="1292">
        <v>101.99949379903821</v>
      </c>
      <c r="M39" s="1299">
        <v>43</v>
      </c>
    </row>
    <row r="40" spans="1:13">
      <c r="A40" s="792" t="s">
        <v>855</v>
      </c>
      <c r="B40" s="363"/>
      <c r="C40" s="169"/>
      <c r="D40" s="363"/>
      <c r="E40" s="169"/>
      <c r="F40" s="363"/>
      <c r="G40" s="363"/>
      <c r="H40" s="367"/>
      <c r="I40" s="367"/>
      <c r="J40" s="367"/>
      <c r="K40" s="367"/>
      <c r="L40" s="368"/>
      <c r="M40" s="367"/>
    </row>
    <row r="41" spans="1:13" s="1339" customFormat="1">
      <c r="A41" s="1428" t="s">
        <v>856</v>
      </c>
      <c r="B41" s="1466"/>
      <c r="C41" s="1467"/>
      <c r="D41" s="1466"/>
      <c r="E41" s="1467"/>
      <c r="F41" s="1466"/>
      <c r="G41" s="1466"/>
      <c r="H41" s="1466"/>
      <c r="I41" s="1466"/>
      <c r="J41" s="1466"/>
      <c r="K41" s="1466"/>
      <c r="L41" s="1467"/>
      <c r="M41" s="1466"/>
    </row>
    <row r="42" spans="1:13">
      <c r="B42" s="20"/>
      <c r="C42" s="366"/>
      <c r="D42" s="20"/>
      <c r="E42" s="366"/>
      <c r="F42" s="20"/>
      <c r="G42" s="366"/>
      <c r="H42" s="20"/>
      <c r="I42" s="366"/>
      <c r="J42" s="20"/>
      <c r="K42" s="366"/>
      <c r="L42" s="366"/>
      <c r="M42" s="366"/>
    </row>
  </sheetData>
  <mergeCells count="18">
    <mergeCell ref="K1:L1"/>
    <mergeCell ref="B5:B18"/>
    <mergeCell ref="C5:C18"/>
    <mergeCell ref="A5:A18"/>
    <mergeCell ref="D5:D18"/>
    <mergeCell ref="E7:E18"/>
    <mergeCell ref="J7:J18"/>
    <mergeCell ref="K2:L2"/>
    <mergeCell ref="K4:M4"/>
    <mergeCell ref="A2:F2"/>
    <mergeCell ref="A4:F4"/>
    <mergeCell ref="M7:M18"/>
    <mergeCell ref="F7:F18"/>
    <mergeCell ref="G7:G18"/>
    <mergeCell ref="H7:H18"/>
    <mergeCell ref="I8:I18"/>
    <mergeCell ref="K5:K18"/>
    <mergeCell ref="L7:L18"/>
  </mergeCells>
  <phoneticPr fontId="0" type="noConversion"/>
  <hyperlinks>
    <hyperlink ref="K1:L1" location="'Spis tablic     List of tables'!A86" display="Powrót do spisu tablic"/>
    <hyperlink ref="K2:L2" location="'Spis tablic     List of tables'!A86"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zoomScaleNormal="100" workbookViewId="0">
      <selection activeCell="A43" sqref="A43"/>
    </sheetView>
  </sheetViews>
  <sheetFormatPr defaultRowHeight="14.25"/>
  <cols>
    <col min="1" max="1" width="20.625" customWidth="1"/>
    <col min="2" max="13" width="9.25" customWidth="1"/>
  </cols>
  <sheetData>
    <row r="1" spans="1:13" ht="15" customHeight="1">
      <c r="A1" s="1025" t="s">
        <v>933</v>
      </c>
      <c r="B1" s="1025"/>
      <c r="C1" s="1025"/>
      <c r="D1" s="1025"/>
      <c r="E1" s="1025"/>
      <c r="F1" s="1025"/>
      <c r="G1" s="480"/>
      <c r="H1" s="480"/>
      <c r="I1" s="4"/>
      <c r="J1" s="4"/>
      <c r="K1" s="1694" t="s">
        <v>32</v>
      </c>
      <c r="L1" s="1694"/>
      <c r="M1" s="4"/>
    </row>
    <row r="2" spans="1:13" ht="15" customHeight="1">
      <c r="A2" s="2228" t="s">
        <v>935</v>
      </c>
      <c r="B2" s="2228"/>
      <c r="C2" s="2228"/>
      <c r="D2" s="2228"/>
      <c r="E2" s="2228"/>
      <c r="F2" s="2228"/>
      <c r="G2" s="480"/>
      <c r="H2" s="480"/>
      <c r="I2" s="4"/>
      <c r="J2" s="4"/>
      <c r="K2" s="1619" t="s">
        <v>298</v>
      </c>
      <c r="L2" s="1619"/>
      <c r="M2" s="1342"/>
    </row>
    <row r="3" spans="1:13" s="1339" customFormat="1" ht="15" customHeight="1">
      <c r="A3" s="1379" t="s">
        <v>1814</v>
      </c>
      <c r="B3" s="1379"/>
      <c r="C3" s="1379"/>
      <c r="D3" s="1379"/>
      <c r="E3" s="1379"/>
      <c r="F3" s="1379"/>
      <c r="G3" s="1342"/>
      <c r="H3" s="1342"/>
      <c r="I3" s="1342"/>
      <c r="J3" s="1342"/>
      <c r="K3" s="1342"/>
      <c r="L3" s="1342"/>
      <c r="M3" s="1342"/>
    </row>
    <row r="4" spans="1:13" s="1339" customFormat="1" ht="15" customHeight="1">
      <c r="A4" s="2229" t="s">
        <v>920</v>
      </c>
      <c r="B4" s="2229"/>
      <c r="C4" s="2229"/>
      <c r="D4" s="2229"/>
      <c r="E4" s="2229"/>
      <c r="F4" s="2229"/>
      <c r="G4" s="1342"/>
      <c r="H4" s="1342"/>
      <c r="I4" s="1342"/>
      <c r="J4" s="1342"/>
      <c r="K4" s="1342"/>
      <c r="L4" s="1342"/>
      <c r="M4" s="1342"/>
    </row>
    <row r="5" spans="1:13">
      <c r="A5" s="1625" t="s">
        <v>1824</v>
      </c>
      <c r="B5" s="1625"/>
      <c r="C5" s="1625"/>
      <c r="D5" s="1625"/>
      <c r="E5" s="1625"/>
      <c r="F5" s="1625"/>
      <c r="G5" s="1625"/>
      <c r="H5" s="1625"/>
      <c r="I5" s="1625"/>
      <c r="J5" s="1625"/>
      <c r="K5" s="1625"/>
      <c r="L5" s="1625"/>
      <c r="M5" s="1625"/>
    </row>
    <row r="6" spans="1:13">
      <c r="A6" s="1626"/>
      <c r="B6" s="1627"/>
      <c r="C6" s="1627"/>
      <c r="D6" s="1627"/>
      <c r="E6" s="1627"/>
      <c r="F6" s="1627"/>
      <c r="G6" s="1627"/>
      <c r="H6" s="1627"/>
      <c r="I6" s="1627"/>
      <c r="J6" s="1627"/>
      <c r="K6" s="1627"/>
      <c r="L6" s="1627"/>
      <c r="M6" s="1627"/>
    </row>
    <row r="7" spans="1:13">
      <c r="A7" s="1629"/>
      <c r="B7" s="1621" t="s">
        <v>1825</v>
      </c>
      <c r="C7" s="1028"/>
      <c r="D7" s="1633" t="s">
        <v>1827</v>
      </c>
      <c r="E7" s="1633" t="s">
        <v>1828</v>
      </c>
      <c r="F7" s="1633" t="s">
        <v>1829</v>
      </c>
      <c r="G7" s="2230" t="s">
        <v>1830</v>
      </c>
      <c r="H7" s="1633" t="s">
        <v>1831</v>
      </c>
      <c r="I7" s="1633" t="s">
        <v>1832</v>
      </c>
      <c r="J7" s="1633" t="s">
        <v>1833</v>
      </c>
      <c r="K7" s="2226" t="s">
        <v>1834</v>
      </c>
      <c r="L7" s="2226" t="s">
        <v>1835</v>
      </c>
      <c r="M7" s="2230" t="s">
        <v>1836</v>
      </c>
    </row>
    <row r="8" spans="1:13" ht="14.25" customHeight="1">
      <c r="A8" s="1629"/>
      <c r="B8" s="1622"/>
      <c r="C8" s="1633" t="s">
        <v>1826</v>
      </c>
      <c r="D8" s="1634"/>
      <c r="E8" s="1634"/>
      <c r="F8" s="1634"/>
      <c r="G8" s="2231"/>
      <c r="H8" s="1634"/>
      <c r="I8" s="1634"/>
      <c r="J8" s="1634"/>
      <c r="K8" s="2227"/>
      <c r="L8" s="2227"/>
      <c r="M8" s="2231"/>
    </row>
    <row r="9" spans="1:13">
      <c r="A9" s="1629"/>
      <c r="B9" s="1622"/>
      <c r="C9" s="1634"/>
      <c r="D9" s="1634"/>
      <c r="E9" s="1634"/>
      <c r="F9" s="1634"/>
      <c r="G9" s="2231"/>
      <c r="H9" s="1634"/>
      <c r="I9" s="1634"/>
      <c r="J9" s="1634"/>
      <c r="K9" s="2227"/>
      <c r="L9" s="2227"/>
      <c r="M9" s="2231"/>
    </row>
    <row r="10" spans="1:13">
      <c r="A10" s="1629"/>
      <c r="B10" s="1622"/>
      <c r="C10" s="1634"/>
      <c r="D10" s="1634"/>
      <c r="E10" s="1634"/>
      <c r="F10" s="1634"/>
      <c r="G10" s="2231"/>
      <c r="H10" s="1634"/>
      <c r="I10" s="1634"/>
      <c r="J10" s="1634"/>
      <c r="K10" s="2227"/>
      <c r="L10" s="2227"/>
      <c r="M10" s="2231"/>
    </row>
    <row r="11" spans="1:13">
      <c r="A11" s="1629"/>
      <c r="B11" s="1622"/>
      <c r="C11" s="1634"/>
      <c r="D11" s="1634"/>
      <c r="E11" s="1634"/>
      <c r="F11" s="1634"/>
      <c r="G11" s="2231"/>
      <c r="H11" s="1634"/>
      <c r="I11" s="1634"/>
      <c r="J11" s="1634"/>
      <c r="K11" s="2227"/>
      <c r="L11" s="2227"/>
      <c r="M11" s="2231"/>
    </row>
    <row r="12" spans="1:13">
      <c r="A12" s="1629"/>
      <c r="B12" s="1622"/>
      <c r="C12" s="1634"/>
      <c r="D12" s="1634"/>
      <c r="E12" s="1634"/>
      <c r="F12" s="1634"/>
      <c r="G12" s="2231"/>
      <c r="H12" s="1634"/>
      <c r="I12" s="1634"/>
      <c r="J12" s="1634"/>
      <c r="K12" s="2227"/>
      <c r="L12" s="2227"/>
      <c r="M12" s="2231"/>
    </row>
    <row r="13" spans="1:13">
      <c r="A13" s="1629"/>
      <c r="B13" s="1622"/>
      <c r="C13" s="1634"/>
      <c r="D13" s="1634"/>
      <c r="E13" s="1634"/>
      <c r="F13" s="1634"/>
      <c r="G13" s="2231"/>
      <c r="H13" s="1634"/>
      <c r="I13" s="1634"/>
      <c r="J13" s="1634"/>
      <c r="K13" s="2227"/>
      <c r="L13" s="2227"/>
      <c r="M13" s="2231"/>
    </row>
    <row r="14" spans="1:13">
      <c r="A14" s="1629"/>
      <c r="B14" s="1622"/>
      <c r="C14" s="1634"/>
      <c r="D14" s="1634"/>
      <c r="E14" s="1634"/>
      <c r="F14" s="1634"/>
      <c r="G14" s="2231"/>
      <c r="H14" s="1634"/>
      <c r="I14" s="1634"/>
      <c r="J14" s="1634"/>
      <c r="K14" s="2227"/>
      <c r="L14" s="2227"/>
      <c r="M14" s="2231"/>
    </row>
    <row r="15" spans="1:13">
      <c r="A15" s="1629"/>
      <c r="B15" s="1622"/>
      <c r="C15" s="1634"/>
      <c r="D15" s="1634"/>
      <c r="E15" s="1634"/>
      <c r="F15" s="1634"/>
      <c r="G15" s="2231"/>
      <c r="H15" s="1634"/>
      <c r="I15" s="1634"/>
      <c r="J15" s="1634"/>
      <c r="K15" s="2227"/>
      <c r="L15" s="2227"/>
      <c r="M15" s="2231"/>
    </row>
    <row r="16" spans="1:13" s="566" customFormat="1">
      <c r="A16" s="1629"/>
      <c r="B16" s="1622"/>
      <c r="C16" s="1634"/>
      <c r="D16" s="1634"/>
      <c r="E16" s="1634"/>
      <c r="F16" s="1634"/>
      <c r="G16" s="2231"/>
      <c r="H16" s="1634"/>
      <c r="I16" s="1634"/>
      <c r="J16" s="1634"/>
      <c r="K16" s="2227"/>
      <c r="L16" s="2227"/>
      <c r="M16" s="2231"/>
    </row>
    <row r="17" spans="1:15">
      <c r="A17" s="1629"/>
      <c r="B17" s="1622"/>
      <c r="C17" s="1634"/>
      <c r="D17" s="1634"/>
      <c r="E17" s="1634"/>
      <c r="F17" s="1634"/>
      <c r="G17" s="2231"/>
      <c r="H17" s="1634"/>
      <c r="I17" s="1634"/>
      <c r="J17" s="1634"/>
      <c r="K17" s="2227"/>
      <c r="L17" s="2227"/>
      <c r="M17" s="2231"/>
    </row>
    <row r="18" spans="1:15">
      <c r="A18" s="1629"/>
      <c r="B18" s="1622"/>
      <c r="C18" s="1634"/>
      <c r="D18" s="1634"/>
      <c r="E18" s="1634"/>
      <c r="F18" s="1634"/>
      <c r="G18" s="2231"/>
      <c r="H18" s="1634"/>
      <c r="I18" s="1634"/>
      <c r="J18" s="1634"/>
      <c r="K18" s="2227"/>
      <c r="L18" s="2227"/>
      <c r="M18" s="2231"/>
    </row>
    <row r="19" spans="1:15" ht="13.9" customHeight="1">
      <c r="A19" s="994" t="s">
        <v>116</v>
      </c>
      <c r="B19" s="317">
        <v>31676</v>
      </c>
      <c r="C19" s="317">
        <v>28348</v>
      </c>
      <c r="D19" s="317">
        <v>46014</v>
      </c>
      <c r="E19" s="317">
        <v>64832</v>
      </c>
      <c r="F19" s="317">
        <v>21594</v>
      </c>
      <c r="G19" s="317">
        <v>10541</v>
      </c>
      <c r="H19" s="317">
        <v>11190</v>
      </c>
      <c r="I19" s="317">
        <v>7736</v>
      </c>
      <c r="J19" s="317">
        <v>3842</v>
      </c>
      <c r="K19" s="317">
        <v>30963</v>
      </c>
      <c r="L19" s="317">
        <v>8853</v>
      </c>
      <c r="M19" s="332">
        <v>3571</v>
      </c>
    </row>
    <row r="20" spans="1:15" ht="13.9" customHeight="1">
      <c r="A20" s="1461" t="s">
        <v>117</v>
      </c>
      <c r="B20" s="454"/>
      <c r="C20" s="454"/>
      <c r="D20" s="454"/>
      <c r="E20" s="454"/>
      <c r="F20" s="454"/>
      <c r="G20" s="454"/>
      <c r="H20" s="454"/>
      <c r="I20" s="454"/>
      <c r="J20" s="454"/>
      <c r="K20" s="454"/>
      <c r="L20" s="454"/>
      <c r="M20" s="455"/>
    </row>
    <row r="21" spans="1:15" ht="13.9" customHeight="1">
      <c r="A21" s="995" t="s">
        <v>1729</v>
      </c>
      <c r="B21" s="454"/>
      <c r="C21" s="454"/>
      <c r="D21" s="454"/>
      <c r="E21" s="454"/>
      <c r="F21" s="454"/>
      <c r="G21" s="454"/>
      <c r="H21" s="454"/>
      <c r="I21" s="454"/>
      <c r="J21" s="454"/>
      <c r="K21" s="454"/>
      <c r="L21" s="454"/>
      <c r="M21" s="455"/>
      <c r="N21" s="20"/>
    </row>
    <row r="22" spans="1:15" ht="13.9" customHeight="1">
      <c r="A22" s="532" t="s">
        <v>245</v>
      </c>
      <c r="B22" s="188">
        <v>7201</v>
      </c>
      <c r="C22" s="188">
        <v>6385</v>
      </c>
      <c r="D22" s="188">
        <v>10958</v>
      </c>
      <c r="E22" s="188">
        <v>15532</v>
      </c>
      <c r="F22" s="188">
        <v>4885</v>
      </c>
      <c r="G22" s="188">
        <v>1640</v>
      </c>
      <c r="H22" s="188">
        <v>2013</v>
      </c>
      <c r="I22" s="188">
        <v>1510</v>
      </c>
      <c r="J22" s="188">
        <v>629</v>
      </c>
      <c r="K22" s="188">
        <v>5796</v>
      </c>
      <c r="L22" s="188">
        <v>1897</v>
      </c>
      <c r="M22" s="333">
        <v>639</v>
      </c>
      <c r="N22" s="20"/>
      <c r="O22" s="438"/>
    </row>
    <row r="23" spans="1:15" ht="13.9" customHeight="1">
      <c r="A23" s="532" t="s">
        <v>992</v>
      </c>
      <c r="B23" s="454"/>
      <c r="C23" s="454"/>
      <c r="D23" s="454"/>
      <c r="E23" s="454"/>
      <c r="F23" s="454"/>
      <c r="G23" s="454"/>
      <c r="H23" s="454"/>
      <c r="I23" s="454"/>
      <c r="J23" s="454"/>
      <c r="K23" s="454"/>
      <c r="L23" s="454"/>
      <c r="M23" s="455"/>
      <c r="N23" s="20"/>
    </row>
    <row r="24" spans="1:15" ht="13.9" customHeight="1">
      <c r="A24" s="530" t="s">
        <v>246</v>
      </c>
      <c r="B24" s="172">
        <v>914</v>
      </c>
      <c r="C24" s="172">
        <v>757</v>
      </c>
      <c r="D24" s="172">
        <v>1728</v>
      </c>
      <c r="E24" s="172">
        <v>1761</v>
      </c>
      <c r="F24" s="172">
        <v>379</v>
      </c>
      <c r="G24" s="172">
        <v>139</v>
      </c>
      <c r="H24" s="172">
        <v>175</v>
      </c>
      <c r="I24" s="172">
        <v>197</v>
      </c>
      <c r="J24" s="172">
        <v>49</v>
      </c>
      <c r="K24" s="172">
        <v>632</v>
      </c>
      <c r="L24" s="172">
        <v>186</v>
      </c>
      <c r="M24" s="173">
        <v>70</v>
      </c>
    </row>
    <row r="25" spans="1:15" ht="13.9" customHeight="1">
      <c r="A25" s="530" t="s">
        <v>247</v>
      </c>
      <c r="B25" s="172">
        <v>24417</v>
      </c>
      <c r="C25" s="172">
        <v>2450</v>
      </c>
      <c r="D25" s="172">
        <v>3840</v>
      </c>
      <c r="E25" s="172">
        <v>6318</v>
      </c>
      <c r="F25" s="172">
        <v>2057</v>
      </c>
      <c r="G25" s="172">
        <v>717</v>
      </c>
      <c r="H25" s="172">
        <v>1043</v>
      </c>
      <c r="I25" s="172">
        <v>626</v>
      </c>
      <c r="J25" s="172">
        <v>353</v>
      </c>
      <c r="K25" s="172">
        <v>2634</v>
      </c>
      <c r="L25" s="172">
        <v>808</v>
      </c>
      <c r="M25" s="173">
        <v>266</v>
      </c>
    </row>
    <row r="26" spans="1:15" ht="13.9" customHeight="1">
      <c r="A26" s="530" t="s">
        <v>248</v>
      </c>
      <c r="B26" s="172">
        <v>3544</v>
      </c>
      <c r="C26" s="172">
        <v>305</v>
      </c>
      <c r="D26" s="172">
        <v>521</v>
      </c>
      <c r="E26" s="172">
        <v>1125</v>
      </c>
      <c r="F26" s="172">
        <v>466</v>
      </c>
      <c r="G26" s="172">
        <v>85</v>
      </c>
      <c r="H26" s="172">
        <v>71</v>
      </c>
      <c r="I26" s="172">
        <v>93</v>
      </c>
      <c r="J26" s="172">
        <v>18</v>
      </c>
      <c r="K26" s="172">
        <v>239</v>
      </c>
      <c r="L26" s="172">
        <v>97</v>
      </c>
      <c r="M26" s="173">
        <v>23</v>
      </c>
    </row>
    <row r="27" spans="1:15" ht="13.9" customHeight="1">
      <c r="A27" s="530" t="s">
        <v>249</v>
      </c>
      <c r="B27" s="172">
        <v>10503</v>
      </c>
      <c r="C27" s="172">
        <v>1577</v>
      </c>
      <c r="D27" s="172">
        <v>2405</v>
      </c>
      <c r="E27" s="172">
        <v>2546</v>
      </c>
      <c r="F27" s="172">
        <v>672</v>
      </c>
      <c r="G27" s="172">
        <v>306</v>
      </c>
      <c r="H27" s="172">
        <v>233</v>
      </c>
      <c r="I27" s="172">
        <v>209</v>
      </c>
      <c r="J27" s="172">
        <v>70</v>
      </c>
      <c r="K27" s="172">
        <v>823</v>
      </c>
      <c r="L27" s="172">
        <v>274</v>
      </c>
      <c r="M27" s="173">
        <v>114</v>
      </c>
    </row>
    <row r="28" spans="1:15" ht="13.9" customHeight="1">
      <c r="A28" s="530" t="s">
        <v>250</v>
      </c>
      <c r="B28" s="172">
        <v>2717</v>
      </c>
      <c r="C28" s="172">
        <v>39</v>
      </c>
      <c r="D28" s="172">
        <v>84</v>
      </c>
      <c r="E28" s="172">
        <v>150</v>
      </c>
      <c r="F28" s="172">
        <v>53</v>
      </c>
      <c r="G28" s="172">
        <v>13</v>
      </c>
      <c r="H28" s="172">
        <v>6</v>
      </c>
      <c r="I28" s="172">
        <v>9</v>
      </c>
      <c r="J28" s="172">
        <v>2</v>
      </c>
      <c r="K28" s="172">
        <v>31</v>
      </c>
      <c r="L28" s="172">
        <v>11</v>
      </c>
      <c r="M28" s="173">
        <v>7</v>
      </c>
    </row>
    <row r="29" spans="1:15" ht="13.9" customHeight="1">
      <c r="A29" s="530" t="s">
        <v>251</v>
      </c>
      <c r="B29" s="172">
        <v>11671</v>
      </c>
      <c r="C29" s="172">
        <v>1083</v>
      </c>
      <c r="D29" s="172">
        <v>1950</v>
      </c>
      <c r="E29" s="172">
        <v>3003</v>
      </c>
      <c r="F29" s="172">
        <v>1039</v>
      </c>
      <c r="G29" s="172">
        <v>329</v>
      </c>
      <c r="H29" s="172">
        <v>451</v>
      </c>
      <c r="I29" s="172">
        <v>312</v>
      </c>
      <c r="J29" s="172">
        <v>124</v>
      </c>
      <c r="K29" s="172">
        <v>1259</v>
      </c>
      <c r="L29" s="172">
        <v>443</v>
      </c>
      <c r="M29" s="173">
        <v>136</v>
      </c>
    </row>
    <row r="30" spans="1:15" ht="13.9" customHeight="1">
      <c r="A30" s="532" t="s">
        <v>252</v>
      </c>
      <c r="B30" s="188">
        <v>85380</v>
      </c>
      <c r="C30" s="188">
        <v>5915</v>
      </c>
      <c r="D30" s="188">
        <v>7022</v>
      </c>
      <c r="E30" s="188">
        <v>17080</v>
      </c>
      <c r="F30" s="188">
        <v>7287</v>
      </c>
      <c r="G30" s="188">
        <v>2750</v>
      </c>
      <c r="H30" s="188">
        <v>6275</v>
      </c>
      <c r="I30" s="188">
        <v>3107</v>
      </c>
      <c r="J30" s="188">
        <v>2143</v>
      </c>
      <c r="K30" s="188">
        <v>14492</v>
      </c>
      <c r="L30" s="188">
        <v>3345</v>
      </c>
      <c r="M30" s="892">
        <v>1422</v>
      </c>
    </row>
    <row r="31" spans="1:15" ht="13.9" customHeight="1">
      <c r="A31" s="896" t="s">
        <v>253</v>
      </c>
      <c r="B31" s="454"/>
      <c r="C31" s="454"/>
      <c r="D31" s="454"/>
      <c r="E31" s="454"/>
      <c r="F31" s="454"/>
      <c r="G31" s="454"/>
      <c r="H31" s="454"/>
      <c r="I31" s="454"/>
      <c r="J31" s="454"/>
      <c r="K31" s="454"/>
      <c r="L31" s="454"/>
      <c r="M31" s="455"/>
    </row>
    <row r="32" spans="1:15" ht="13.9" customHeight="1">
      <c r="A32" s="1460" t="s">
        <v>254</v>
      </c>
      <c r="B32" s="454"/>
      <c r="C32" s="454"/>
      <c r="D32" s="454"/>
      <c r="E32" s="454"/>
      <c r="F32" s="454"/>
      <c r="G32" s="454"/>
      <c r="H32" s="454"/>
      <c r="I32" s="454"/>
      <c r="J32" s="454"/>
      <c r="K32" s="454"/>
      <c r="L32" s="454"/>
      <c r="M32" s="455"/>
    </row>
    <row r="33" spans="1:13" ht="13.9" customHeight="1">
      <c r="A33" s="530" t="s">
        <v>255</v>
      </c>
      <c r="B33" s="172"/>
      <c r="C33" s="172"/>
      <c r="D33" s="172"/>
      <c r="E33" s="172"/>
      <c r="F33" s="172"/>
      <c r="G33" s="172"/>
      <c r="H33" s="172"/>
      <c r="I33" s="172"/>
      <c r="J33" s="172"/>
      <c r="K33" s="172"/>
      <c r="L33" s="172"/>
      <c r="M33" s="173"/>
    </row>
    <row r="34" spans="1:13" ht="13.9" customHeight="1">
      <c r="A34" s="532" t="s">
        <v>256</v>
      </c>
      <c r="B34" s="188">
        <v>35265</v>
      </c>
      <c r="C34" s="188">
        <v>3340</v>
      </c>
      <c r="D34" s="188">
        <v>10420</v>
      </c>
      <c r="E34" s="188">
        <v>7455</v>
      </c>
      <c r="F34" s="188">
        <v>2148</v>
      </c>
      <c r="G34" s="188">
        <v>991</v>
      </c>
      <c r="H34" s="188">
        <v>803</v>
      </c>
      <c r="I34" s="188">
        <v>733</v>
      </c>
      <c r="J34" s="188">
        <v>267</v>
      </c>
      <c r="K34" s="188">
        <v>2858</v>
      </c>
      <c r="L34" s="188">
        <v>895</v>
      </c>
      <c r="M34" s="333">
        <v>361</v>
      </c>
    </row>
    <row r="35" spans="1:13" ht="13.9" customHeight="1">
      <c r="A35" s="532" t="s">
        <v>1837</v>
      </c>
      <c r="B35" s="454"/>
      <c r="C35" s="454"/>
      <c r="D35" s="454"/>
      <c r="E35" s="454"/>
      <c r="F35" s="454"/>
      <c r="G35" s="454"/>
      <c r="H35" s="454"/>
      <c r="I35" s="454"/>
      <c r="J35" s="454"/>
      <c r="K35" s="454"/>
      <c r="L35" s="454"/>
      <c r="M35" s="455"/>
    </row>
    <row r="36" spans="1:13" ht="13.9" customHeight="1">
      <c r="A36" s="530" t="s">
        <v>257</v>
      </c>
      <c r="B36" s="172">
        <v>6169</v>
      </c>
      <c r="C36" s="172">
        <v>761</v>
      </c>
      <c r="D36" s="172">
        <v>1892</v>
      </c>
      <c r="E36" s="172">
        <v>1197</v>
      </c>
      <c r="F36" s="172">
        <v>337</v>
      </c>
      <c r="G36" s="172">
        <v>122</v>
      </c>
      <c r="H36" s="172">
        <v>133</v>
      </c>
      <c r="I36" s="172">
        <v>118</v>
      </c>
      <c r="J36" s="172">
        <v>41</v>
      </c>
      <c r="K36" s="172">
        <v>472</v>
      </c>
      <c r="L36" s="172">
        <v>117</v>
      </c>
      <c r="M36" s="173">
        <v>55</v>
      </c>
    </row>
    <row r="37" spans="1:13" ht="13.9" customHeight="1">
      <c r="A37" s="530" t="s">
        <v>258</v>
      </c>
      <c r="B37" s="172">
        <v>8649</v>
      </c>
      <c r="C37" s="172">
        <v>881</v>
      </c>
      <c r="D37" s="172">
        <v>3042</v>
      </c>
      <c r="E37" s="172">
        <v>1888</v>
      </c>
      <c r="F37" s="172">
        <v>499</v>
      </c>
      <c r="G37" s="172">
        <v>195</v>
      </c>
      <c r="H37" s="172">
        <v>165</v>
      </c>
      <c r="I37" s="172">
        <v>125</v>
      </c>
      <c r="J37" s="172">
        <v>37</v>
      </c>
      <c r="K37" s="172">
        <v>556</v>
      </c>
      <c r="L37" s="172">
        <v>174</v>
      </c>
      <c r="M37" s="173">
        <v>78</v>
      </c>
    </row>
    <row r="38" spans="1:13" ht="13.9" customHeight="1">
      <c r="A38" s="530" t="s">
        <v>259</v>
      </c>
      <c r="B38" s="172">
        <v>13537</v>
      </c>
      <c r="C38" s="172">
        <v>1103</v>
      </c>
      <c r="D38" s="172">
        <v>4621</v>
      </c>
      <c r="E38" s="172">
        <v>2718</v>
      </c>
      <c r="F38" s="172">
        <v>849</v>
      </c>
      <c r="G38" s="172">
        <v>510</v>
      </c>
      <c r="H38" s="172">
        <v>288</v>
      </c>
      <c r="I38" s="172">
        <v>234</v>
      </c>
      <c r="J38" s="172">
        <v>73</v>
      </c>
      <c r="K38" s="172">
        <v>840</v>
      </c>
      <c r="L38" s="172">
        <v>400</v>
      </c>
      <c r="M38" s="173">
        <v>130</v>
      </c>
    </row>
    <row r="39" spans="1:13" ht="13.9" customHeight="1">
      <c r="A39" s="896" t="s">
        <v>253</v>
      </c>
      <c r="B39" s="172"/>
      <c r="C39" s="172"/>
      <c r="D39" s="172"/>
      <c r="E39" s="172"/>
      <c r="F39" s="172"/>
      <c r="G39" s="172"/>
      <c r="H39" s="172"/>
      <c r="I39" s="172"/>
      <c r="J39" s="172"/>
      <c r="K39" s="172"/>
      <c r="L39" s="172"/>
      <c r="M39" s="173"/>
    </row>
    <row r="40" spans="1:13" ht="13.9" customHeight="1">
      <c r="A40" s="1460" t="s">
        <v>254</v>
      </c>
      <c r="B40" s="172"/>
      <c r="C40" s="172"/>
      <c r="D40" s="172"/>
      <c r="E40" s="172"/>
      <c r="F40" s="172"/>
      <c r="G40" s="172"/>
      <c r="H40" s="172"/>
      <c r="I40" s="172"/>
      <c r="J40" s="172"/>
      <c r="K40" s="172"/>
      <c r="L40" s="172"/>
      <c r="M40" s="173"/>
    </row>
    <row r="41" spans="1:13" ht="13.9" customHeight="1">
      <c r="A41" s="896" t="s">
        <v>260</v>
      </c>
      <c r="B41" s="172">
        <v>6910</v>
      </c>
      <c r="C41" s="172">
        <v>595</v>
      </c>
      <c r="D41" s="172">
        <v>865</v>
      </c>
      <c r="E41" s="172">
        <v>1652</v>
      </c>
      <c r="F41" s="172">
        <v>463</v>
      </c>
      <c r="G41" s="172">
        <v>164</v>
      </c>
      <c r="H41" s="172">
        <v>217</v>
      </c>
      <c r="I41" s="172">
        <v>256</v>
      </c>
      <c r="J41" s="172">
        <v>116</v>
      </c>
      <c r="K41" s="172">
        <v>990</v>
      </c>
      <c r="L41" s="172">
        <v>204</v>
      </c>
      <c r="M41" s="834">
        <v>98</v>
      </c>
    </row>
    <row r="42" spans="1:13">
      <c r="A42" s="1042" t="s">
        <v>857</v>
      </c>
      <c r="B42" s="524"/>
      <c r="C42" s="524"/>
      <c r="D42" s="524"/>
      <c r="E42" s="524"/>
      <c r="F42" s="524"/>
      <c r="G42" s="524"/>
      <c r="H42" s="524"/>
      <c r="I42" s="524"/>
      <c r="J42" s="524"/>
      <c r="K42" s="524"/>
      <c r="L42" s="524"/>
      <c r="M42" s="524"/>
    </row>
    <row r="43" spans="1:13" s="1339" customFormat="1">
      <c r="A43" s="1468" t="s">
        <v>858</v>
      </c>
    </row>
    <row r="47" spans="1:13">
      <c r="E47" s="652"/>
      <c r="F47" s="652"/>
      <c r="G47" s="652"/>
      <c r="H47" s="652"/>
      <c r="I47" s="652"/>
      <c r="J47" s="652"/>
      <c r="K47" s="652"/>
      <c r="L47" s="652"/>
      <c r="M47" s="652"/>
    </row>
  </sheetData>
  <mergeCells count="18">
    <mergeCell ref="C8:C18"/>
    <mergeCell ref="D7:D18"/>
    <mergeCell ref="H7:H18"/>
    <mergeCell ref="F7:F18"/>
    <mergeCell ref="A2:F2"/>
    <mergeCell ref="A4:F4"/>
    <mergeCell ref="G7:G18"/>
    <mergeCell ref="B7:B18"/>
    <mergeCell ref="A5:A18"/>
    <mergeCell ref="B5:M6"/>
    <mergeCell ref="M7:M18"/>
    <mergeCell ref="J7:J18"/>
    <mergeCell ref="E7:E18"/>
    <mergeCell ref="K1:L1"/>
    <mergeCell ref="K2:L2"/>
    <mergeCell ref="K7:K18"/>
    <mergeCell ref="L7:L18"/>
    <mergeCell ref="I7:I18"/>
  </mergeCells>
  <phoneticPr fontId="0" type="noConversion"/>
  <hyperlinks>
    <hyperlink ref="K1:L1" location="'Spis tablic     List of tables'!A87" display="Powrót do spisu tablic"/>
    <hyperlink ref="K2:L2" location="'Spis tablic     List of tables'!A87"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opLeftCell="A7" zoomScaleNormal="100" workbookViewId="0">
      <selection activeCell="A41" sqref="A41"/>
    </sheetView>
  </sheetViews>
  <sheetFormatPr defaultRowHeight="14.25"/>
  <cols>
    <col min="1" max="1" width="20.625" customWidth="1"/>
    <col min="2" max="13" width="9.25" customWidth="1"/>
  </cols>
  <sheetData>
    <row r="1" spans="1:14" ht="15" customHeight="1">
      <c r="A1" s="1025" t="s">
        <v>932</v>
      </c>
      <c r="B1" s="1025"/>
      <c r="C1" s="1025"/>
      <c r="D1" s="1025"/>
      <c r="E1" s="1025"/>
      <c r="F1" s="1025"/>
      <c r="G1" s="524"/>
      <c r="L1" s="1694" t="s">
        <v>32</v>
      </c>
      <c r="M1" s="1694"/>
    </row>
    <row r="2" spans="1:14" ht="15" customHeight="1">
      <c r="A2" s="2228" t="s">
        <v>919</v>
      </c>
      <c r="B2" s="2228"/>
      <c r="C2" s="2228"/>
      <c r="D2" s="2228"/>
      <c r="E2" s="2228"/>
      <c r="F2" s="2228"/>
      <c r="G2" s="524"/>
      <c r="L2" s="1619" t="s">
        <v>298</v>
      </c>
      <c r="M2" s="1619"/>
      <c r="N2" s="1339"/>
    </row>
    <row r="3" spans="1:14" s="1339" customFormat="1" ht="15" customHeight="1">
      <c r="A3" s="1379" t="s">
        <v>1814</v>
      </c>
      <c r="B3" s="1379"/>
      <c r="C3" s="1379"/>
      <c r="D3" s="1379"/>
      <c r="E3" s="1379"/>
      <c r="F3" s="1379"/>
    </row>
    <row r="4" spans="1:14" s="1339" customFormat="1" ht="15" customHeight="1">
      <c r="A4" s="2229" t="s">
        <v>936</v>
      </c>
      <c r="B4" s="2229"/>
      <c r="C4" s="2229"/>
      <c r="D4" s="2229"/>
      <c r="E4" s="2229"/>
      <c r="F4" s="2229"/>
      <c r="G4" s="1342"/>
      <c r="H4" s="1342"/>
      <c r="I4" s="1342"/>
      <c r="J4" s="1342"/>
      <c r="K4" s="1535"/>
      <c r="L4" s="1535"/>
      <c r="M4" s="1535"/>
    </row>
    <row r="5" spans="1:14">
      <c r="A5" s="1625" t="s">
        <v>1803</v>
      </c>
      <c r="B5" s="1625"/>
      <c r="C5" s="1625"/>
      <c r="D5" s="1625"/>
      <c r="E5" s="1625"/>
      <c r="F5" s="1625"/>
      <c r="G5" s="1625"/>
      <c r="H5" s="1625"/>
      <c r="I5" s="1625"/>
      <c r="J5" s="1625"/>
      <c r="K5" s="1625"/>
      <c r="L5" s="1625"/>
      <c r="M5" s="1625"/>
    </row>
    <row r="6" spans="1:14">
      <c r="A6" s="1626"/>
      <c r="B6" s="1627"/>
      <c r="C6" s="1627"/>
      <c r="D6" s="1627"/>
      <c r="E6" s="1627"/>
      <c r="F6" s="1627"/>
      <c r="G6" s="1627"/>
      <c r="H6" s="1627"/>
      <c r="I6" s="1627"/>
      <c r="J6" s="1627"/>
      <c r="K6" s="1627"/>
      <c r="L6" s="1627"/>
      <c r="M6" s="1627"/>
    </row>
    <row r="7" spans="1:14">
      <c r="A7" s="1629"/>
      <c r="B7" s="1621" t="s">
        <v>1838</v>
      </c>
      <c r="C7" s="1028"/>
      <c r="D7" s="1633" t="s">
        <v>1840</v>
      </c>
      <c r="E7" s="1633" t="s">
        <v>1841</v>
      </c>
      <c r="F7" s="1633" t="s">
        <v>1842</v>
      </c>
      <c r="G7" s="2230" t="s">
        <v>1843</v>
      </c>
      <c r="H7" s="1633" t="s">
        <v>1844</v>
      </c>
      <c r="I7" s="1633" t="s">
        <v>1845</v>
      </c>
      <c r="J7" s="1633" t="s">
        <v>1846</v>
      </c>
      <c r="K7" s="2226" t="s">
        <v>1847</v>
      </c>
      <c r="L7" s="2226" t="s">
        <v>1848</v>
      </c>
      <c r="M7" s="2230" t="s">
        <v>1849</v>
      </c>
    </row>
    <row r="8" spans="1:14" ht="14.25" customHeight="1">
      <c r="A8" s="1629"/>
      <c r="B8" s="1622"/>
      <c r="C8" s="1633" t="s">
        <v>1839</v>
      </c>
      <c r="D8" s="1634"/>
      <c r="E8" s="1634"/>
      <c r="F8" s="1634"/>
      <c r="G8" s="2231"/>
      <c r="H8" s="1634"/>
      <c r="I8" s="1634"/>
      <c r="J8" s="1634"/>
      <c r="K8" s="2227"/>
      <c r="L8" s="2227"/>
      <c r="M8" s="2231"/>
    </row>
    <row r="9" spans="1:14">
      <c r="A9" s="1629"/>
      <c r="B9" s="1622"/>
      <c r="C9" s="1634"/>
      <c r="D9" s="1634"/>
      <c r="E9" s="1634"/>
      <c r="F9" s="1634"/>
      <c r="G9" s="2231"/>
      <c r="H9" s="1634"/>
      <c r="I9" s="1634"/>
      <c r="J9" s="1634"/>
      <c r="K9" s="2227"/>
      <c r="L9" s="2227"/>
      <c r="M9" s="2231"/>
    </row>
    <row r="10" spans="1:14">
      <c r="A10" s="1629"/>
      <c r="B10" s="1622"/>
      <c r="C10" s="1634"/>
      <c r="D10" s="1634"/>
      <c r="E10" s="1634"/>
      <c r="F10" s="1634"/>
      <c r="G10" s="2231"/>
      <c r="H10" s="1634"/>
      <c r="I10" s="1634"/>
      <c r="J10" s="1634"/>
      <c r="K10" s="2227"/>
      <c r="L10" s="2227"/>
      <c r="M10" s="2231"/>
    </row>
    <row r="11" spans="1:14">
      <c r="A11" s="1629"/>
      <c r="B11" s="1622"/>
      <c r="C11" s="1634"/>
      <c r="D11" s="1634"/>
      <c r="E11" s="1634"/>
      <c r="F11" s="1634"/>
      <c r="G11" s="2231"/>
      <c r="H11" s="1634"/>
      <c r="I11" s="1634"/>
      <c r="J11" s="1634"/>
      <c r="K11" s="2227"/>
      <c r="L11" s="2227"/>
      <c r="M11" s="2231"/>
    </row>
    <row r="12" spans="1:14">
      <c r="A12" s="1629"/>
      <c r="B12" s="1622"/>
      <c r="C12" s="1634"/>
      <c r="D12" s="1634"/>
      <c r="E12" s="1634"/>
      <c r="F12" s="1634"/>
      <c r="G12" s="2231"/>
      <c r="H12" s="1634"/>
      <c r="I12" s="1634"/>
      <c r="J12" s="1634"/>
      <c r="K12" s="2227"/>
      <c r="L12" s="2227"/>
      <c r="M12" s="2231"/>
    </row>
    <row r="13" spans="1:14">
      <c r="A13" s="1629"/>
      <c r="B13" s="1622"/>
      <c r="C13" s="1634"/>
      <c r="D13" s="1634"/>
      <c r="E13" s="1634"/>
      <c r="F13" s="1634"/>
      <c r="G13" s="2231"/>
      <c r="H13" s="1634"/>
      <c r="I13" s="1634"/>
      <c r="J13" s="1634"/>
      <c r="K13" s="2227"/>
      <c r="L13" s="2227"/>
      <c r="M13" s="2231"/>
    </row>
    <row r="14" spans="1:14">
      <c r="A14" s="1629"/>
      <c r="B14" s="1622"/>
      <c r="C14" s="1634"/>
      <c r="D14" s="1634"/>
      <c r="E14" s="1634"/>
      <c r="F14" s="1634"/>
      <c r="G14" s="2231"/>
      <c r="H14" s="1634"/>
      <c r="I14" s="1634"/>
      <c r="J14" s="1634"/>
      <c r="K14" s="2227"/>
      <c r="L14" s="2227"/>
      <c r="M14" s="2231"/>
    </row>
    <row r="15" spans="1:14" s="566" customFormat="1">
      <c r="A15" s="1629"/>
      <c r="B15" s="1622"/>
      <c r="C15" s="1634"/>
      <c r="D15" s="1634"/>
      <c r="E15" s="1634"/>
      <c r="F15" s="1634"/>
      <c r="G15" s="2231"/>
      <c r="H15" s="1634"/>
      <c r="I15" s="1634"/>
      <c r="J15" s="1634"/>
      <c r="K15" s="2227"/>
      <c r="L15" s="2227"/>
      <c r="M15" s="2231"/>
    </row>
    <row r="16" spans="1:14">
      <c r="A16" s="1629"/>
      <c r="B16" s="1622"/>
      <c r="C16" s="1634"/>
      <c r="D16" s="1634"/>
      <c r="E16" s="1634"/>
      <c r="F16" s="1634"/>
      <c r="G16" s="2231"/>
      <c r="H16" s="1634"/>
      <c r="I16" s="1634"/>
      <c r="J16" s="1634"/>
      <c r="K16" s="2227"/>
      <c r="L16" s="2227"/>
      <c r="M16" s="2231"/>
    </row>
    <row r="17" spans="1:13">
      <c r="A17" s="1629"/>
      <c r="B17" s="1622"/>
      <c r="C17" s="1634"/>
      <c r="D17" s="1634"/>
      <c r="E17" s="1634"/>
      <c r="F17" s="1634"/>
      <c r="G17" s="2231"/>
      <c r="H17" s="1634"/>
      <c r="I17" s="1634"/>
      <c r="J17" s="1634"/>
      <c r="K17" s="2227"/>
      <c r="L17" s="2227"/>
      <c r="M17" s="2231"/>
    </row>
    <row r="18" spans="1:13">
      <c r="A18" s="1629"/>
      <c r="B18" s="1630"/>
      <c r="C18" s="1634"/>
      <c r="D18" s="1634"/>
      <c r="E18" s="1634"/>
      <c r="F18" s="1634"/>
      <c r="G18" s="2231"/>
      <c r="H18" s="1634"/>
      <c r="I18" s="1634"/>
      <c r="J18" s="1634"/>
      <c r="K18" s="2227"/>
      <c r="L18" s="2227"/>
      <c r="M18" s="2231"/>
    </row>
    <row r="19" spans="1:13" ht="14.65" customHeight="1">
      <c r="A19" s="1015" t="s">
        <v>303</v>
      </c>
      <c r="B19" s="750"/>
      <c r="C19" s="750"/>
      <c r="D19" s="750"/>
      <c r="E19" s="750"/>
      <c r="F19" s="750"/>
      <c r="G19" s="1043"/>
      <c r="H19" s="750"/>
      <c r="I19" s="750"/>
      <c r="J19" s="750"/>
      <c r="K19" s="1043"/>
      <c r="L19" s="1043"/>
      <c r="M19" s="1044"/>
    </row>
    <row r="20" spans="1:13" ht="14.65" customHeight="1">
      <c r="A20" s="1456" t="s">
        <v>297</v>
      </c>
      <c r="B20" s="736"/>
      <c r="C20" s="736"/>
      <c r="D20" s="736"/>
      <c r="E20" s="736"/>
      <c r="F20" s="736"/>
      <c r="G20" s="1045"/>
      <c r="H20" s="736"/>
      <c r="I20" s="736"/>
      <c r="J20" s="736"/>
      <c r="K20" s="1045"/>
      <c r="L20" s="1045"/>
      <c r="M20" s="1046"/>
    </row>
    <row r="21" spans="1:13" ht="14.65" customHeight="1">
      <c r="A21" s="987" t="s">
        <v>434</v>
      </c>
      <c r="B21" s="1305">
        <v>28378</v>
      </c>
      <c r="C21" s="1305">
        <v>3766</v>
      </c>
      <c r="D21" s="1305">
        <v>5261</v>
      </c>
      <c r="E21" s="1305">
        <v>6218</v>
      </c>
      <c r="F21" s="1305">
        <v>2367</v>
      </c>
      <c r="G21" s="1305">
        <v>3560</v>
      </c>
      <c r="H21" s="1305">
        <v>381</v>
      </c>
      <c r="I21" s="1305">
        <v>465</v>
      </c>
      <c r="J21" s="1305">
        <v>228</v>
      </c>
      <c r="K21" s="1305">
        <v>1797</v>
      </c>
      <c r="L21" s="1305">
        <v>796</v>
      </c>
      <c r="M21" s="1306">
        <v>392</v>
      </c>
    </row>
    <row r="22" spans="1:13" ht="14.65" customHeight="1">
      <c r="A22" s="985" t="s">
        <v>1850</v>
      </c>
      <c r="B22" s="1245"/>
      <c r="C22" s="1246"/>
      <c r="D22" s="1245"/>
      <c r="E22" s="1246"/>
      <c r="F22" s="1245"/>
      <c r="G22" s="1245"/>
      <c r="H22" s="1245"/>
      <c r="I22" s="1307"/>
      <c r="J22" s="1245"/>
      <c r="K22" s="1245"/>
      <c r="L22" s="1246"/>
      <c r="M22" s="1247"/>
    </row>
    <row r="23" spans="1:13" ht="14.65" customHeight="1">
      <c r="A23" s="623" t="s">
        <v>437</v>
      </c>
      <c r="B23" s="1308">
        <v>13499</v>
      </c>
      <c r="C23" s="1308">
        <v>1619</v>
      </c>
      <c r="D23" s="1308">
        <v>2983</v>
      </c>
      <c r="E23" s="1308">
        <v>3264</v>
      </c>
      <c r="F23" s="1308">
        <v>1218</v>
      </c>
      <c r="G23" s="1308">
        <v>876</v>
      </c>
      <c r="H23" s="1308">
        <v>179</v>
      </c>
      <c r="I23" s="1245">
        <v>269</v>
      </c>
      <c r="J23" s="1308">
        <v>105</v>
      </c>
      <c r="K23" s="1308">
        <v>930</v>
      </c>
      <c r="L23" s="1308">
        <v>335</v>
      </c>
      <c r="M23" s="1299">
        <v>162</v>
      </c>
    </row>
    <row r="24" spans="1:13" ht="14.65" customHeight="1">
      <c r="A24" s="623" t="s">
        <v>438</v>
      </c>
      <c r="B24" s="1308">
        <v>6684</v>
      </c>
      <c r="C24" s="1308">
        <v>1535</v>
      </c>
      <c r="D24" s="1308">
        <v>1446</v>
      </c>
      <c r="E24" s="1308">
        <v>1534</v>
      </c>
      <c r="F24" s="1308">
        <v>358</v>
      </c>
      <c r="G24" s="1308">
        <v>206</v>
      </c>
      <c r="H24" s="1308">
        <v>105</v>
      </c>
      <c r="I24" s="1308">
        <v>105</v>
      </c>
      <c r="J24" s="1308">
        <v>22</v>
      </c>
      <c r="K24" s="1308">
        <v>362</v>
      </c>
      <c r="L24" s="1308">
        <v>121</v>
      </c>
      <c r="M24" s="1299">
        <v>66</v>
      </c>
    </row>
    <row r="25" spans="1:13" ht="14.65" customHeight="1">
      <c r="A25" s="623" t="s">
        <v>439</v>
      </c>
      <c r="B25" s="172">
        <v>8195</v>
      </c>
      <c r="C25" s="172">
        <v>612</v>
      </c>
      <c r="D25" s="172">
        <v>832</v>
      </c>
      <c r="E25" s="172">
        <v>1420</v>
      </c>
      <c r="F25" s="172">
        <v>791</v>
      </c>
      <c r="G25" s="172">
        <v>2478</v>
      </c>
      <c r="H25" s="172">
        <v>97</v>
      </c>
      <c r="I25" s="172">
        <v>91</v>
      </c>
      <c r="J25" s="172">
        <v>101</v>
      </c>
      <c r="K25" s="172">
        <v>505</v>
      </c>
      <c r="L25" s="172">
        <v>340</v>
      </c>
      <c r="M25" s="834">
        <v>164</v>
      </c>
    </row>
    <row r="26" spans="1:13" ht="14.65" customHeight="1">
      <c r="A26" s="1020" t="s">
        <v>288</v>
      </c>
      <c r="B26" s="1305">
        <v>42061</v>
      </c>
      <c r="C26" s="1305">
        <v>5974</v>
      </c>
      <c r="D26" s="1305">
        <v>6404</v>
      </c>
      <c r="E26" s="1305">
        <v>12149</v>
      </c>
      <c r="F26" s="1305">
        <v>2989</v>
      </c>
      <c r="G26" s="1305">
        <v>1095</v>
      </c>
      <c r="H26" s="1305">
        <v>998</v>
      </c>
      <c r="I26" s="1305">
        <v>1194</v>
      </c>
      <c r="J26" s="1305">
        <v>335</v>
      </c>
      <c r="K26" s="1305">
        <v>3604</v>
      </c>
      <c r="L26" s="1305">
        <v>1279</v>
      </c>
      <c r="M26" s="1306">
        <v>468</v>
      </c>
    </row>
    <row r="27" spans="1:13" ht="14.65" customHeight="1">
      <c r="A27" s="1020" t="s">
        <v>1715</v>
      </c>
      <c r="B27" s="191"/>
      <c r="C27" s="191"/>
      <c r="D27" s="191"/>
      <c r="E27" s="191"/>
      <c r="F27" s="191"/>
      <c r="G27" s="191"/>
      <c r="H27" s="191"/>
      <c r="I27" s="191"/>
      <c r="J27" s="191"/>
      <c r="K27" s="191"/>
      <c r="L27" s="191"/>
      <c r="M27" s="335"/>
    </row>
    <row r="28" spans="1:13" ht="14.65" customHeight="1">
      <c r="A28" s="1021" t="s">
        <v>262</v>
      </c>
      <c r="B28" s="1308">
        <v>8912</v>
      </c>
      <c r="C28" s="1308">
        <v>865</v>
      </c>
      <c r="D28" s="1308">
        <v>1338</v>
      </c>
      <c r="E28" s="1308">
        <v>2651</v>
      </c>
      <c r="F28" s="1308">
        <v>743</v>
      </c>
      <c r="G28" s="1308">
        <v>239</v>
      </c>
      <c r="H28" s="1308">
        <v>246</v>
      </c>
      <c r="I28" s="1308">
        <v>256</v>
      </c>
      <c r="J28" s="1308">
        <v>95</v>
      </c>
      <c r="K28" s="1308">
        <v>812</v>
      </c>
      <c r="L28" s="1308">
        <v>265</v>
      </c>
      <c r="M28" s="1299">
        <v>101</v>
      </c>
    </row>
    <row r="29" spans="1:13" ht="14.65" customHeight="1">
      <c r="A29" s="1021" t="s">
        <v>263</v>
      </c>
      <c r="B29" s="1308">
        <v>9318</v>
      </c>
      <c r="C29" s="1308">
        <v>1028</v>
      </c>
      <c r="D29" s="1308">
        <v>1251</v>
      </c>
      <c r="E29" s="1308">
        <v>3092</v>
      </c>
      <c r="F29" s="1308">
        <v>788</v>
      </c>
      <c r="G29" s="1308">
        <v>237</v>
      </c>
      <c r="H29" s="1308">
        <v>233</v>
      </c>
      <c r="I29" s="1308">
        <v>273</v>
      </c>
      <c r="J29" s="1308">
        <v>72</v>
      </c>
      <c r="K29" s="1308">
        <v>800</v>
      </c>
      <c r="L29" s="1308">
        <v>201</v>
      </c>
      <c r="M29" s="1299">
        <v>78</v>
      </c>
    </row>
    <row r="30" spans="1:13" ht="14.65" customHeight="1">
      <c r="A30" s="1021" t="s">
        <v>264</v>
      </c>
      <c r="B30" s="1308">
        <v>10568</v>
      </c>
      <c r="C30" s="1308">
        <v>1090</v>
      </c>
      <c r="D30" s="1308">
        <v>1566</v>
      </c>
      <c r="E30" s="1308">
        <v>2934</v>
      </c>
      <c r="F30" s="1308">
        <v>806</v>
      </c>
      <c r="G30" s="1308">
        <v>308</v>
      </c>
      <c r="H30" s="1308">
        <v>267</v>
      </c>
      <c r="I30" s="1308">
        <v>389</v>
      </c>
      <c r="J30" s="1308">
        <v>80</v>
      </c>
      <c r="K30" s="1308">
        <v>1015</v>
      </c>
      <c r="L30" s="1308">
        <v>525</v>
      </c>
      <c r="M30" s="1299">
        <v>148</v>
      </c>
    </row>
    <row r="31" spans="1:13" ht="14.65" customHeight="1">
      <c r="A31" s="1021" t="s">
        <v>265</v>
      </c>
      <c r="B31" s="1308">
        <v>13263</v>
      </c>
      <c r="C31" s="1308">
        <v>2991</v>
      </c>
      <c r="D31" s="1308">
        <v>2249</v>
      </c>
      <c r="E31" s="1308">
        <v>3472</v>
      </c>
      <c r="F31" s="1308">
        <v>652</v>
      </c>
      <c r="G31" s="1308">
        <v>311</v>
      </c>
      <c r="H31" s="1308">
        <v>252</v>
      </c>
      <c r="I31" s="1308">
        <v>276</v>
      </c>
      <c r="J31" s="1308">
        <v>88</v>
      </c>
      <c r="K31" s="1308">
        <v>977</v>
      </c>
      <c r="L31" s="1308">
        <v>288</v>
      </c>
      <c r="M31" s="1299">
        <v>141</v>
      </c>
    </row>
    <row r="32" spans="1:13" ht="14.65" customHeight="1">
      <c r="A32" s="1020" t="s">
        <v>266</v>
      </c>
      <c r="B32" s="190">
        <v>26873</v>
      </c>
      <c r="C32" s="190">
        <v>2968</v>
      </c>
      <c r="D32" s="190">
        <v>5949</v>
      </c>
      <c r="E32" s="190">
        <v>6398</v>
      </c>
      <c r="F32" s="190">
        <v>1918</v>
      </c>
      <c r="G32" s="190">
        <v>505</v>
      </c>
      <c r="H32" s="190">
        <v>720</v>
      </c>
      <c r="I32" s="190">
        <v>727</v>
      </c>
      <c r="J32" s="190">
        <v>240</v>
      </c>
      <c r="K32" s="190">
        <v>2416</v>
      </c>
      <c r="L32" s="190">
        <v>641</v>
      </c>
      <c r="M32" s="334">
        <v>289</v>
      </c>
    </row>
    <row r="33" spans="1:13" ht="14.65" customHeight="1">
      <c r="A33" s="1020" t="s">
        <v>1794</v>
      </c>
      <c r="B33" s="1245"/>
      <c r="C33" s="1246"/>
      <c r="D33" s="1245"/>
      <c r="E33" s="1246"/>
      <c r="F33" s="1245"/>
      <c r="G33" s="1245"/>
      <c r="H33" s="1245"/>
      <c r="I33" s="1245"/>
      <c r="J33" s="1245"/>
      <c r="K33" s="1245"/>
      <c r="L33" s="1246"/>
      <c r="M33" s="1247"/>
    </row>
    <row r="34" spans="1:13" ht="14.65" customHeight="1">
      <c r="A34" s="1021" t="s">
        <v>267</v>
      </c>
      <c r="B34" s="1308">
        <v>26873</v>
      </c>
      <c r="C34" s="1308">
        <v>572</v>
      </c>
      <c r="D34" s="1308">
        <v>1669</v>
      </c>
      <c r="E34" s="1308">
        <v>1164</v>
      </c>
      <c r="F34" s="1308">
        <v>391</v>
      </c>
      <c r="G34" s="1308">
        <v>101</v>
      </c>
      <c r="H34" s="1308">
        <v>137</v>
      </c>
      <c r="I34" s="1308">
        <v>100</v>
      </c>
      <c r="J34" s="1308">
        <v>25</v>
      </c>
      <c r="K34" s="1308">
        <v>380</v>
      </c>
      <c r="L34" s="1308">
        <v>112</v>
      </c>
      <c r="M34" s="1299">
        <v>54</v>
      </c>
    </row>
    <row r="35" spans="1:13" ht="14.65" customHeight="1">
      <c r="A35" s="623" t="s">
        <v>268</v>
      </c>
      <c r="B35" s="1308">
        <v>2705</v>
      </c>
      <c r="C35" s="1308">
        <v>251</v>
      </c>
      <c r="D35" s="1308">
        <v>644</v>
      </c>
      <c r="E35" s="1308">
        <v>797</v>
      </c>
      <c r="F35" s="1308">
        <v>169</v>
      </c>
      <c r="G35" s="1308">
        <v>56</v>
      </c>
      <c r="H35" s="1308">
        <v>52</v>
      </c>
      <c r="I35" s="1308">
        <v>62</v>
      </c>
      <c r="J35" s="1308">
        <v>20</v>
      </c>
      <c r="K35" s="1308">
        <v>181</v>
      </c>
      <c r="L35" s="1308">
        <v>74</v>
      </c>
      <c r="M35" s="1299">
        <v>30</v>
      </c>
    </row>
    <row r="36" spans="1:13" s="125" customFormat="1" ht="14.65" customHeight="1">
      <c r="A36" s="623" t="s">
        <v>269</v>
      </c>
      <c r="B36" s="1308">
        <v>10514</v>
      </c>
      <c r="C36" s="1308">
        <v>1459</v>
      </c>
      <c r="D36" s="1308">
        <v>2770</v>
      </c>
      <c r="E36" s="1308">
        <v>2440</v>
      </c>
      <c r="F36" s="1308">
        <v>763</v>
      </c>
      <c r="G36" s="1308">
        <v>172</v>
      </c>
      <c r="H36" s="1308">
        <v>234</v>
      </c>
      <c r="I36" s="1308">
        <v>222</v>
      </c>
      <c r="J36" s="1308">
        <v>52</v>
      </c>
      <c r="K36" s="1308">
        <v>713</v>
      </c>
      <c r="L36" s="1308">
        <v>267</v>
      </c>
      <c r="M36" s="1299">
        <v>97</v>
      </c>
    </row>
    <row r="37" spans="1:13" s="125" customFormat="1" ht="14.65" customHeight="1">
      <c r="A37" s="623" t="s">
        <v>253</v>
      </c>
      <c r="B37" s="1309"/>
      <c r="C37" s="1309"/>
      <c r="D37" s="1309"/>
      <c r="E37" s="1309"/>
      <c r="F37" s="1309"/>
      <c r="G37" s="1309"/>
      <c r="H37" s="1309"/>
      <c r="I37" s="1309"/>
      <c r="J37" s="1309"/>
      <c r="K37" s="1308"/>
      <c r="L37" s="1308"/>
      <c r="M37" s="1299"/>
    </row>
    <row r="38" spans="1:13" ht="14.65" customHeight="1">
      <c r="A38" s="1456" t="s">
        <v>254</v>
      </c>
      <c r="B38" s="1308"/>
      <c r="C38" s="1308"/>
      <c r="D38" s="1308"/>
      <c r="E38" s="1308"/>
      <c r="F38" s="1308"/>
      <c r="G38" s="1308"/>
      <c r="H38" s="1308"/>
      <c r="I38" s="1308"/>
      <c r="J38" s="1308"/>
      <c r="K38" s="1308"/>
      <c r="L38" s="1308"/>
      <c r="M38" s="1299"/>
    </row>
    <row r="39" spans="1:13" ht="14.65" customHeight="1">
      <c r="A39" s="623" t="s">
        <v>270</v>
      </c>
      <c r="B39" s="1308">
        <v>8060</v>
      </c>
      <c r="C39" s="1308">
        <v>686</v>
      </c>
      <c r="D39" s="1308">
        <v>866</v>
      </c>
      <c r="E39" s="1308">
        <v>1997</v>
      </c>
      <c r="F39" s="1308">
        <v>595</v>
      </c>
      <c r="G39" s="1308">
        <v>176</v>
      </c>
      <c r="H39" s="1308">
        <v>297</v>
      </c>
      <c r="I39" s="1308">
        <v>343</v>
      </c>
      <c r="J39" s="1308">
        <v>143</v>
      </c>
      <c r="K39" s="1308">
        <v>1142</v>
      </c>
      <c r="L39" s="1308">
        <v>188</v>
      </c>
      <c r="M39" s="1299">
        <v>108</v>
      </c>
    </row>
    <row r="40" spans="1:13">
      <c r="A40" s="792" t="s">
        <v>859</v>
      </c>
      <c r="B40" s="524"/>
      <c r="C40" s="524"/>
      <c r="D40" s="524"/>
      <c r="E40" s="524"/>
      <c r="F40" s="524"/>
      <c r="G40" s="524"/>
      <c r="H40" s="524"/>
      <c r="I40" s="524"/>
      <c r="J40" s="524"/>
      <c r="K40" s="524"/>
      <c r="L40" s="524"/>
      <c r="M40" s="524"/>
    </row>
    <row r="41" spans="1:13" s="1339" customFormat="1">
      <c r="A41" s="1428" t="s">
        <v>858</v>
      </c>
    </row>
    <row r="42" spans="1:13">
      <c r="A42" s="524"/>
      <c r="B42" s="524"/>
      <c r="C42" s="524"/>
      <c r="D42" s="524"/>
      <c r="E42" s="524"/>
      <c r="F42" s="524"/>
      <c r="G42" s="524"/>
      <c r="H42" s="524"/>
      <c r="I42" s="524"/>
      <c r="J42" s="524"/>
      <c r="K42" s="524"/>
      <c r="L42" s="524"/>
      <c r="M42" s="524"/>
    </row>
    <row r="44" spans="1:13">
      <c r="C44" s="652"/>
      <c r="D44" s="652"/>
      <c r="E44" s="652"/>
      <c r="F44" s="652"/>
      <c r="G44" s="652"/>
      <c r="H44" s="652"/>
      <c r="I44" s="652"/>
      <c r="J44" s="652"/>
      <c r="K44" s="652"/>
      <c r="L44" s="652"/>
      <c r="M44" s="652"/>
    </row>
  </sheetData>
  <mergeCells count="18">
    <mergeCell ref="J7:J18"/>
    <mergeCell ref="D7:D18"/>
    <mergeCell ref="E7:E18"/>
    <mergeCell ref="F7:F18"/>
    <mergeCell ref="L1:M1"/>
    <mergeCell ref="M7:M18"/>
    <mergeCell ref="K7:K18"/>
    <mergeCell ref="A2:F2"/>
    <mergeCell ref="C8:C18"/>
    <mergeCell ref="B7:B18"/>
    <mergeCell ref="L2:M2"/>
    <mergeCell ref="L7:L18"/>
    <mergeCell ref="A4:F4"/>
    <mergeCell ref="A5:A18"/>
    <mergeCell ref="B5:M6"/>
    <mergeCell ref="G7:G18"/>
    <mergeCell ref="H7:H18"/>
    <mergeCell ref="I7:I18"/>
  </mergeCells>
  <phoneticPr fontId="0" type="noConversion"/>
  <hyperlinks>
    <hyperlink ref="L1:M1" location="'Spis tablic     List of tables'!A88" display="Powrót do spisu tablic"/>
    <hyperlink ref="L2:M2" location="'Spis tablic     List of tables'!A88"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110" zoomScaleNormal="110" workbookViewId="0">
      <selection activeCell="L10" sqref="L10:M13"/>
    </sheetView>
  </sheetViews>
  <sheetFormatPr defaultRowHeight="14.25"/>
  <cols>
    <col min="1" max="1" width="5.625" style="4" customWidth="1"/>
    <col min="2" max="2" width="14.625" style="4" customWidth="1"/>
    <col min="3" max="13" width="9.125" style="4" customWidth="1"/>
  </cols>
  <sheetData>
    <row r="1" spans="1:13" s="61" customFormat="1" ht="15" customHeight="1">
      <c r="A1" s="1959" t="s">
        <v>118</v>
      </c>
      <c r="B1" s="1959"/>
      <c r="C1" s="1959"/>
      <c r="D1" s="1959"/>
      <c r="E1" s="1959"/>
      <c r="F1" s="60"/>
      <c r="G1" s="60"/>
      <c r="H1" s="60"/>
      <c r="I1" s="60"/>
      <c r="J1" s="60"/>
      <c r="K1" s="1694" t="s">
        <v>32</v>
      </c>
      <c r="L1" s="1694"/>
      <c r="M1" s="60"/>
    </row>
    <row r="2" spans="1:13" s="1434" customFormat="1" ht="15" customHeight="1">
      <c r="A2" s="1636" t="s">
        <v>119</v>
      </c>
      <c r="B2" s="1636"/>
      <c r="C2" s="1636"/>
      <c r="D2" s="1636"/>
      <c r="E2" s="1636"/>
      <c r="F2" s="1433"/>
      <c r="G2" s="1433"/>
      <c r="H2" s="1433"/>
      <c r="I2" s="1433"/>
      <c r="J2" s="1433"/>
      <c r="K2" s="1619" t="s">
        <v>298</v>
      </c>
      <c r="L2" s="1619"/>
      <c r="M2" s="1433"/>
    </row>
    <row r="3" spans="1:13">
      <c r="A3" s="2258" t="s">
        <v>931</v>
      </c>
      <c r="B3" s="2258"/>
      <c r="C3" s="2258"/>
      <c r="D3" s="2258"/>
      <c r="E3" s="2258"/>
      <c r="F3" s="9"/>
      <c r="G3" s="9"/>
      <c r="J3" s="9"/>
      <c r="K3" s="9"/>
      <c r="L3" s="9"/>
      <c r="M3" s="9"/>
    </row>
    <row r="4" spans="1:13" s="1339" customFormat="1">
      <c r="A4" s="1699" t="s">
        <v>120</v>
      </c>
      <c r="B4" s="1699"/>
      <c r="C4" s="1699"/>
      <c r="D4" s="1699"/>
      <c r="E4" s="1699"/>
      <c r="F4" s="1351"/>
      <c r="G4" s="1351"/>
      <c r="H4" s="1342"/>
      <c r="I4" s="1342"/>
      <c r="J4" s="1351"/>
      <c r="K4" s="1351"/>
      <c r="L4" s="1351"/>
      <c r="M4" s="1351"/>
    </row>
    <row r="5" spans="1:13" ht="14.85" customHeight="1">
      <c r="A5" s="2245" t="s">
        <v>1975</v>
      </c>
      <c r="B5" s="2252"/>
      <c r="C5" s="2244" t="s">
        <v>1976</v>
      </c>
      <c r="D5" s="114"/>
      <c r="E5" s="2240" t="s">
        <v>1978</v>
      </c>
      <c r="F5" s="2256" t="s">
        <v>1851</v>
      </c>
      <c r="G5" s="2245"/>
      <c r="H5" s="2245"/>
      <c r="I5" s="2245"/>
      <c r="J5" s="2245"/>
      <c r="K5" s="2245"/>
      <c r="L5" s="2245"/>
      <c r="M5" s="2245"/>
    </row>
    <row r="6" spans="1:13" ht="12" customHeight="1">
      <c r="A6" s="2247"/>
      <c r="B6" s="2253"/>
      <c r="C6" s="2246"/>
      <c r="D6" s="112"/>
      <c r="E6" s="2241"/>
      <c r="F6" s="2257"/>
      <c r="G6" s="2247"/>
      <c r="H6" s="2247"/>
      <c r="I6" s="2247"/>
      <c r="J6" s="2247"/>
      <c r="K6" s="2247"/>
      <c r="L6" s="2247"/>
      <c r="M6" s="2247"/>
    </row>
    <row r="7" spans="1:13" ht="12.75" customHeight="1">
      <c r="A7" s="2247"/>
      <c r="B7" s="2253"/>
      <c r="C7" s="2246"/>
      <c r="D7" s="112"/>
      <c r="E7" s="2241"/>
      <c r="F7" s="2257"/>
      <c r="G7" s="2247"/>
      <c r="H7" s="2247"/>
      <c r="I7" s="2247"/>
      <c r="J7" s="2247"/>
      <c r="K7" s="2247"/>
      <c r="L7" s="2247"/>
      <c r="M7" s="2247"/>
    </row>
    <row r="8" spans="1:13" ht="14.85" customHeight="1">
      <c r="A8" s="2247"/>
      <c r="B8" s="2253"/>
      <c r="C8" s="2246"/>
      <c r="D8" s="2244" t="s">
        <v>1977</v>
      </c>
      <c r="E8" s="2241"/>
      <c r="F8" s="2256" t="s">
        <v>1974</v>
      </c>
      <c r="G8" s="2245"/>
      <c r="H8" s="2245"/>
      <c r="I8" s="2252"/>
      <c r="J8" s="2244" t="s">
        <v>1973</v>
      </c>
      <c r="K8" s="2245"/>
      <c r="L8" s="2245"/>
      <c r="M8" s="2245"/>
    </row>
    <row r="9" spans="1:13" ht="14.85" customHeight="1">
      <c r="A9" s="2247"/>
      <c r="B9" s="2253"/>
      <c r="C9" s="2246"/>
      <c r="D9" s="2246"/>
      <c r="E9" s="2241"/>
      <c r="F9" s="2257"/>
      <c r="G9" s="2247"/>
      <c r="H9" s="2247"/>
      <c r="I9" s="2253"/>
      <c r="J9" s="2246"/>
      <c r="K9" s="2247"/>
      <c r="L9" s="2247"/>
      <c r="M9" s="2247"/>
    </row>
    <row r="10" spans="1:13" ht="14.85" customHeight="1">
      <c r="A10" s="2247"/>
      <c r="B10" s="2253"/>
      <c r="C10" s="2246"/>
      <c r="D10" s="2246"/>
      <c r="E10" s="2241"/>
      <c r="F10" s="2256" t="s">
        <v>1979</v>
      </c>
      <c r="G10" s="2252"/>
      <c r="H10" s="2244" t="s">
        <v>1980</v>
      </c>
      <c r="I10" s="2252"/>
      <c r="J10" s="2244" t="s">
        <v>1981</v>
      </c>
      <c r="K10" s="2252"/>
      <c r="L10" s="2244" t="s">
        <v>1982</v>
      </c>
      <c r="M10" s="2245"/>
    </row>
    <row r="11" spans="1:13" ht="14.85" customHeight="1">
      <c r="A11" s="2247"/>
      <c r="B11" s="2253"/>
      <c r="C11" s="2246"/>
      <c r="D11" s="2246"/>
      <c r="E11" s="2241"/>
      <c r="F11" s="2257"/>
      <c r="G11" s="2253"/>
      <c r="H11" s="2246"/>
      <c r="I11" s="2253"/>
      <c r="J11" s="2246"/>
      <c r="K11" s="2253"/>
      <c r="L11" s="2246"/>
      <c r="M11" s="2247"/>
    </row>
    <row r="12" spans="1:13" ht="14.85" customHeight="1">
      <c r="A12" s="2247"/>
      <c r="B12" s="2253"/>
      <c r="C12" s="2246"/>
      <c r="D12" s="2246"/>
      <c r="E12" s="2241"/>
      <c r="F12" s="2257"/>
      <c r="G12" s="2253"/>
      <c r="H12" s="2246"/>
      <c r="I12" s="2253"/>
      <c r="J12" s="2246"/>
      <c r="K12" s="2253"/>
      <c r="L12" s="2246"/>
      <c r="M12" s="2247"/>
    </row>
    <row r="13" spans="1:13" ht="14.85" customHeight="1">
      <c r="A13" s="2247"/>
      <c r="B13" s="2253"/>
      <c r="C13" s="2259"/>
      <c r="D13" s="2246"/>
      <c r="E13" s="2241"/>
      <c r="F13" s="2257"/>
      <c r="G13" s="2253"/>
      <c r="H13" s="2246"/>
      <c r="I13" s="2253"/>
      <c r="J13" s="2246"/>
      <c r="K13" s="2253"/>
      <c r="L13" s="2246"/>
      <c r="M13" s="2247"/>
    </row>
    <row r="14" spans="1:13" ht="14.85" customHeight="1">
      <c r="A14" s="2247"/>
      <c r="B14" s="2253"/>
      <c r="C14" s="2232" t="s">
        <v>36</v>
      </c>
      <c r="D14" s="2233"/>
      <c r="E14" s="2242"/>
      <c r="F14" s="2248" t="s">
        <v>1852</v>
      </c>
      <c r="G14" s="2236" t="s">
        <v>36</v>
      </c>
      <c r="H14" s="2244" t="s">
        <v>1853</v>
      </c>
      <c r="I14" s="2238" t="s">
        <v>36</v>
      </c>
      <c r="J14" s="2244" t="s">
        <v>1854</v>
      </c>
      <c r="K14" s="2236" t="s">
        <v>36</v>
      </c>
      <c r="L14" s="2244" t="s">
        <v>1855</v>
      </c>
      <c r="M14" s="2232" t="s">
        <v>36</v>
      </c>
    </row>
    <row r="15" spans="1:13" ht="9" customHeight="1">
      <c r="A15" s="2254"/>
      <c r="B15" s="2255"/>
      <c r="C15" s="2234"/>
      <c r="D15" s="2235"/>
      <c r="E15" s="2243"/>
      <c r="F15" s="2249"/>
      <c r="G15" s="2237"/>
      <c r="H15" s="2251"/>
      <c r="I15" s="2239"/>
      <c r="J15" s="2251"/>
      <c r="K15" s="2237"/>
      <c r="L15" s="2251"/>
      <c r="M15" s="2234"/>
    </row>
    <row r="16" spans="1:13" s="487" customFormat="1" ht="14.1" customHeight="1">
      <c r="A16" s="359">
        <v>2016</v>
      </c>
      <c r="B16" s="294" t="s">
        <v>38</v>
      </c>
      <c r="C16" s="164">
        <v>103</v>
      </c>
      <c r="D16" s="164">
        <v>102.9</v>
      </c>
      <c r="E16" s="164">
        <v>8.3000000000000007</v>
      </c>
      <c r="F16" s="542" t="s">
        <v>594</v>
      </c>
      <c r="G16" s="164">
        <v>103.7</v>
      </c>
      <c r="H16" s="182">
        <v>3999.58</v>
      </c>
      <c r="I16" s="164">
        <v>103.6</v>
      </c>
      <c r="J16" s="182">
        <v>4277.03</v>
      </c>
      <c r="K16" s="164">
        <v>103.8</v>
      </c>
      <c r="L16" s="182">
        <v>4275.6899999999996</v>
      </c>
      <c r="M16" s="166">
        <v>103.8</v>
      </c>
    </row>
    <row r="17" spans="1:14" s="699" customFormat="1" ht="14.1" customHeight="1">
      <c r="A17" s="693">
        <v>2017</v>
      </c>
      <c r="B17" s="694" t="s">
        <v>38</v>
      </c>
      <c r="C17" s="313">
        <v>104.6</v>
      </c>
      <c r="D17" s="313">
        <v>104.4</v>
      </c>
      <c r="E17" s="313">
        <v>6.6</v>
      </c>
      <c r="F17" s="1153" t="s">
        <v>649</v>
      </c>
      <c r="G17" s="494">
        <v>105.4</v>
      </c>
      <c r="H17" s="696">
        <v>4223.84</v>
      </c>
      <c r="I17" s="313">
        <v>105.5</v>
      </c>
      <c r="J17" s="696">
        <v>4530.47</v>
      </c>
      <c r="K17" s="313">
        <v>105.9</v>
      </c>
      <c r="L17" s="375">
        <v>4529.1899999999996</v>
      </c>
      <c r="M17" s="576">
        <v>105.92886762136638</v>
      </c>
    </row>
    <row r="18" spans="1:14" ht="7.5" customHeight="1">
      <c r="A18" s="360"/>
      <c r="B18" s="294"/>
      <c r="C18" s="183"/>
      <c r="D18" s="183"/>
      <c r="E18" s="164"/>
      <c r="F18" s="182"/>
      <c r="G18" s="168"/>
      <c r="H18" s="182"/>
      <c r="I18" s="164"/>
      <c r="J18" s="182"/>
      <c r="K18" s="164"/>
      <c r="L18" s="182"/>
      <c r="M18" s="165"/>
    </row>
    <row r="19" spans="1:14" s="29" customFormat="1" ht="12.75" customHeight="1">
      <c r="A19" s="360">
        <v>2017</v>
      </c>
      <c r="B19" s="294" t="s">
        <v>700</v>
      </c>
      <c r="C19" s="164">
        <v>104</v>
      </c>
      <c r="D19" s="164">
        <v>103.8</v>
      </c>
      <c r="E19" s="164">
        <v>7</v>
      </c>
      <c r="F19" s="182">
        <v>4220.6899999999996</v>
      </c>
      <c r="G19" s="168">
        <v>105</v>
      </c>
      <c r="H19" s="182">
        <v>4218.3100000000004</v>
      </c>
      <c r="I19" s="164">
        <v>105</v>
      </c>
      <c r="J19" s="182">
        <v>4477.18</v>
      </c>
      <c r="K19" s="164">
        <v>105.43943893495612</v>
      </c>
      <c r="L19" s="182">
        <v>4474</v>
      </c>
      <c r="M19" s="165">
        <v>105.40501062531511</v>
      </c>
    </row>
    <row r="20" spans="1:14" s="634" customFormat="1" ht="12.75" customHeight="1">
      <c r="A20" s="583"/>
      <c r="B20" s="584" t="s">
        <v>701</v>
      </c>
      <c r="C20" s="164">
        <v>105.2</v>
      </c>
      <c r="D20" s="164">
        <v>105.1</v>
      </c>
      <c r="E20" s="585">
        <v>6.8</v>
      </c>
      <c r="F20" s="575">
        <v>4255.59</v>
      </c>
      <c r="G20" s="627">
        <v>104.9</v>
      </c>
      <c r="H20" s="575">
        <v>4254.46</v>
      </c>
      <c r="I20" s="585">
        <v>105</v>
      </c>
      <c r="J20" s="575">
        <v>4510.8599999999997</v>
      </c>
      <c r="K20" s="585">
        <v>106</v>
      </c>
      <c r="L20" s="575">
        <v>4509.57</v>
      </c>
      <c r="M20" s="586">
        <v>106.07732857233587</v>
      </c>
    </row>
    <row r="21" spans="1:14" s="699" customFormat="1" ht="12.75" customHeight="1">
      <c r="A21" s="697"/>
      <c r="B21" s="694" t="s">
        <v>699</v>
      </c>
      <c r="C21" s="313">
        <v>104.9</v>
      </c>
      <c r="D21" s="313">
        <v>104.6</v>
      </c>
      <c r="E21" s="313">
        <v>6.6</v>
      </c>
      <c r="F21" s="1056">
        <v>4516.6899999999996</v>
      </c>
      <c r="G21" s="494">
        <v>107.1</v>
      </c>
      <c r="H21" s="696">
        <v>4514.83</v>
      </c>
      <c r="I21" s="313">
        <v>107.1</v>
      </c>
      <c r="J21" s="696">
        <v>4739.91</v>
      </c>
      <c r="K21" s="313">
        <v>107.6</v>
      </c>
      <c r="L21" s="575">
        <v>4739.51</v>
      </c>
      <c r="M21" s="586">
        <v>107.6</v>
      </c>
    </row>
    <row r="22" spans="1:14" s="1155" customFormat="1" ht="12.75" customHeight="1">
      <c r="A22" s="626">
        <v>2018</v>
      </c>
      <c r="B22" s="1310" t="s">
        <v>669</v>
      </c>
      <c r="C22" s="627">
        <v>105.2</v>
      </c>
      <c r="D22" s="627">
        <v>105.2</v>
      </c>
      <c r="E22" s="627">
        <v>6.6</v>
      </c>
      <c r="F22" s="375">
        <v>4622.84</v>
      </c>
      <c r="G22" s="627">
        <v>106.2</v>
      </c>
      <c r="H22" s="375">
        <v>4435.7700000000004</v>
      </c>
      <c r="I22" s="627">
        <f>H22/4165.47*100</f>
        <v>106.48906365908289</v>
      </c>
      <c r="J22" s="375">
        <v>4700.1099999999997</v>
      </c>
      <c r="K22" s="627">
        <v>107.1</v>
      </c>
      <c r="L22" s="375">
        <v>4699.96</v>
      </c>
      <c r="M22" s="845">
        <v>107.05352038248044</v>
      </c>
    </row>
    <row r="23" spans="1:14" s="574" customFormat="1" ht="13.5" customHeight="1">
      <c r="A23" s="360"/>
      <c r="B23" s="294" t="s">
        <v>700</v>
      </c>
      <c r="C23" s="183" t="s">
        <v>17</v>
      </c>
      <c r="D23" s="183" t="s">
        <v>17</v>
      </c>
      <c r="E23" s="164">
        <v>5.9</v>
      </c>
      <c r="F23" s="1568" t="s">
        <v>17</v>
      </c>
      <c r="G23" s="152" t="s">
        <v>17</v>
      </c>
      <c r="H23" s="581" t="s">
        <v>17</v>
      </c>
      <c r="I23" s="581" t="s">
        <v>17</v>
      </c>
      <c r="J23" s="182">
        <v>4812.84</v>
      </c>
      <c r="K23" s="164">
        <v>107.5</v>
      </c>
      <c r="L23" s="182">
        <v>4811.42</v>
      </c>
      <c r="M23" s="586">
        <f>L23/L19*100</f>
        <v>107.54179704962003</v>
      </c>
    </row>
    <row r="24" spans="1:14" s="487" customFormat="1" ht="4.9000000000000004" customHeight="1">
      <c r="A24" s="360"/>
      <c r="B24" s="294"/>
      <c r="C24" s="183"/>
      <c r="D24" s="183"/>
      <c r="E24" s="164"/>
      <c r="F24" s="1568"/>
      <c r="G24" s="152"/>
      <c r="H24" s="1568"/>
      <c r="I24" s="183"/>
      <c r="J24" s="182"/>
      <c r="K24" s="164"/>
      <c r="L24" s="182"/>
      <c r="M24" s="165"/>
    </row>
    <row r="25" spans="1:14" s="574" customFormat="1" ht="12.95" customHeight="1">
      <c r="A25" s="360">
        <v>2017</v>
      </c>
      <c r="B25" s="294" t="s">
        <v>73</v>
      </c>
      <c r="C25" s="183" t="s">
        <v>17</v>
      </c>
      <c r="D25" s="183" t="s">
        <v>17</v>
      </c>
      <c r="E25" s="164">
        <v>7.6</v>
      </c>
      <c r="F25" s="183" t="s">
        <v>17</v>
      </c>
      <c r="G25" s="152" t="s">
        <v>17</v>
      </c>
      <c r="H25" s="581" t="s">
        <v>17</v>
      </c>
      <c r="I25" s="582" t="s">
        <v>17</v>
      </c>
      <c r="J25" s="182">
        <v>4489.07</v>
      </c>
      <c r="K25" s="164">
        <v>104.1</v>
      </c>
      <c r="L25" s="575">
        <v>4488.08</v>
      </c>
      <c r="M25" s="586">
        <v>104.06804184907618</v>
      </c>
    </row>
    <row r="26" spans="1:14" s="574" customFormat="1" ht="12.95" customHeight="1">
      <c r="A26" s="360"/>
      <c r="B26" s="294" t="s">
        <v>74</v>
      </c>
      <c r="C26" s="183" t="s">
        <v>17</v>
      </c>
      <c r="D26" s="183" t="s">
        <v>17</v>
      </c>
      <c r="E26" s="164">
        <v>7.3</v>
      </c>
      <c r="F26" s="183" t="s">
        <v>17</v>
      </c>
      <c r="G26" s="152" t="s">
        <v>17</v>
      </c>
      <c r="H26" s="581" t="s">
        <v>17</v>
      </c>
      <c r="I26" s="582" t="s">
        <v>17</v>
      </c>
      <c r="J26" s="182">
        <v>4390.99</v>
      </c>
      <c r="K26" s="164">
        <v>105.4</v>
      </c>
      <c r="L26" s="575">
        <v>4389.04</v>
      </c>
      <c r="M26" s="586">
        <v>105.4013813242654</v>
      </c>
      <c r="N26" s="20"/>
    </row>
    <row r="27" spans="1:14" s="29" customFormat="1" ht="12.95" customHeight="1">
      <c r="A27" s="360"/>
      <c r="B27" s="294" t="s">
        <v>75</v>
      </c>
      <c r="C27" s="164">
        <v>104</v>
      </c>
      <c r="D27" s="164" t="s">
        <v>587</v>
      </c>
      <c r="E27" s="164">
        <v>7</v>
      </c>
      <c r="F27" s="303">
        <v>4220.6899999999996</v>
      </c>
      <c r="G27" s="168">
        <v>105.01632214337609</v>
      </c>
      <c r="H27" s="575">
        <v>4218.3100000000004</v>
      </c>
      <c r="I27" s="585">
        <v>105</v>
      </c>
      <c r="J27" s="182">
        <v>4508.08</v>
      </c>
      <c r="K27" s="164">
        <v>106</v>
      </c>
      <c r="L27" s="575">
        <v>4501.63</v>
      </c>
      <c r="M27" s="586">
        <v>105.90799692272201</v>
      </c>
      <c r="N27" s="616"/>
    </row>
    <row r="28" spans="1:14" s="29" customFormat="1" ht="12.95" customHeight="1">
      <c r="A28" s="360"/>
      <c r="B28" s="294" t="s">
        <v>76</v>
      </c>
      <c r="C28" s="183" t="s">
        <v>17</v>
      </c>
      <c r="D28" s="183" t="s">
        <v>17</v>
      </c>
      <c r="E28" s="164">
        <v>7</v>
      </c>
      <c r="F28" s="322" t="s">
        <v>17</v>
      </c>
      <c r="G28" s="152" t="s">
        <v>17</v>
      </c>
      <c r="H28" s="581" t="s">
        <v>17</v>
      </c>
      <c r="I28" s="582" t="s">
        <v>17</v>
      </c>
      <c r="J28" s="182">
        <v>4501.5200000000004</v>
      </c>
      <c r="K28" s="164">
        <v>104.9</v>
      </c>
      <c r="L28" s="575">
        <v>4498.45</v>
      </c>
      <c r="M28" s="608">
        <v>104.96344846735563</v>
      </c>
      <c r="N28" s="616"/>
    </row>
    <row r="29" spans="1:14" s="29" customFormat="1" ht="12.95" customHeight="1">
      <c r="A29" s="360"/>
      <c r="B29" s="294" t="s">
        <v>77</v>
      </c>
      <c r="C29" s="183" t="s">
        <v>17</v>
      </c>
      <c r="D29" s="183" t="s">
        <v>17</v>
      </c>
      <c r="E29" s="164">
        <v>7</v>
      </c>
      <c r="F29" s="322" t="s">
        <v>17</v>
      </c>
      <c r="G29" s="152" t="s">
        <v>17</v>
      </c>
      <c r="H29" s="1098" t="s">
        <v>17</v>
      </c>
      <c r="I29" s="933" t="s">
        <v>17</v>
      </c>
      <c r="J29" s="182">
        <v>4492.63</v>
      </c>
      <c r="K29" s="164">
        <v>106.6</v>
      </c>
      <c r="L29" s="575">
        <v>4492.1499999999996</v>
      </c>
      <c r="M29" s="608">
        <v>106.69961924804457</v>
      </c>
      <c r="N29" s="616"/>
    </row>
    <row r="30" spans="1:14" s="29" customFormat="1" ht="12.95" customHeight="1">
      <c r="A30" s="360"/>
      <c r="B30" s="294" t="s">
        <v>78</v>
      </c>
      <c r="C30" s="313" t="s">
        <v>657</v>
      </c>
      <c r="D30" s="313" t="s">
        <v>658</v>
      </c>
      <c r="E30" s="164">
        <v>6.8</v>
      </c>
      <c r="F30" s="303">
        <v>4255.59</v>
      </c>
      <c r="G30" s="168">
        <v>104.9</v>
      </c>
      <c r="H30" s="375">
        <v>4254.46</v>
      </c>
      <c r="I30" s="627">
        <v>105</v>
      </c>
      <c r="J30" s="182">
        <v>4473.0600000000004</v>
      </c>
      <c r="K30" s="164">
        <v>106</v>
      </c>
      <c r="L30" s="575">
        <v>4472.83</v>
      </c>
      <c r="M30" s="608">
        <v>106.05028866786009</v>
      </c>
      <c r="N30" s="616"/>
    </row>
    <row r="31" spans="1:14" s="699" customFormat="1" ht="12.95" customHeight="1">
      <c r="A31" s="697"/>
      <c r="B31" s="694" t="s">
        <v>79</v>
      </c>
      <c r="C31" s="183" t="s">
        <v>17</v>
      </c>
      <c r="D31" s="183" t="s">
        <v>17</v>
      </c>
      <c r="E31" s="313">
        <v>6.6</v>
      </c>
      <c r="F31" s="698" t="s">
        <v>17</v>
      </c>
      <c r="G31" s="1150" t="s">
        <v>17</v>
      </c>
      <c r="H31" s="1098" t="s">
        <v>17</v>
      </c>
      <c r="I31" s="933" t="s">
        <v>17</v>
      </c>
      <c r="J31" s="696">
        <v>4574.3500000000004</v>
      </c>
      <c r="K31" s="313">
        <v>107.4</v>
      </c>
      <c r="L31" s="696">
        <v>4574.0200000000004</v>
      </c>
      <c r="M31" s="586">
        <v>107.3927896411256</v>
      </c>
      <c r="N31" s="700"/>
    </row>
    <row r="32" spans="1:14" s="29" customFormat="1" ht="12.95" customHeight="1">
      <c r="A32" s="360"/>
      <c r="B32" s="294" t="s">
        <v>80</v>
      </c>
      <c r="C32" s="183" t="s">
        <v>17</v>
      </c>
      <c r="D32" s="183" t="s">
        <v>17</v>
      </c>
      <c r="E32" s="164">
        <v>6.5</v>
      </c>
      <c r="F32" s="1098" t="s">
        <v>17</v>
      </c>
      <c r="G32" s="1098" t="s">
        <v>17</v>
      </c>
      <c r="H32" s="1098" t="s">
        <v>17</v>
      </c>
      <c r="I32" s="933" t="s">
        <v>17</v>
      </c>
      <c r="J32" s="182">
        <v>4610.79</v>
      </c>
      <c r="K32" s="164">
        <v>106.5</v>
      </c>
      <c r="L32" s="575">
        <v>4610.6899999999996</v>
      </c>
      <c r="M32" s="586">
        <v>106.49523730332511</v>
      </c>
      <c r="N32" s="616"/>
    </row>
    <row r="33" spans="1:14" s="29" customFormat="1" ht="12.95" customHeight="1">
      <c r="A33" s="360"/>
      <c r="B33" s="294" t="s">
        <v>81</v>
      </c>
      <c r="C33" s="164">
        <v>104.9</v>
      </c>
      <c r="D33" s="164">
        <v>104.6</v>
      </c>
      <c r="E33" s="164">
        <v>6.6</v>
      </c>
      <c r="F33" s="375">
        <v>4516.6899999999996</v>
      </c>
      <c r="G33" s="627">
        <v>107.1</v>
      </c>
      <c r="H33" s="375">
        <v>4514.83</v>
      </c>
      <c r="I33" s="627">
        <v>107.1</v>
      </c>
      <c r="J33" s="182">
        <v>4973.7299999999996</v>
      </c>
      <c r="K33" s="164">
        <v>107.3</v>
      </c>
      <c r="L33" s="575">
        <v>4972.92</v>
      </c>
      <c r="M33" s="586">
        <v>107.29015193030449</v>
      </c>
      <c r="N33" s="616"/>
    </row>
    <row r="34" spans="1:14" s="29" customFormat="1" ht="12.95" customHeight="1">
      <c r="A34" s="360">
        <v>2018</v>
      </c>
      <c r="B34" s="294" t="s">
        <v>82</v>
      </c>
      <c r="C34" s="183" t="s">
        <v>17</v>
      </c>
      <c r="D34" s="183" t="s">
        <v>17</v>
      </c>
      <c r="E34" s="164">
        <v>6.9</v>
      </c>
      <c r="F34" s="1098" t="s">
        <v>17</v>
      </c>
      <c r="G34" s="1098" t="s">
        <v>17</v>
      </c>
      <c r="H34" s="1098" t="s">
        <v>17</v>
      </c>
      <c r="I34" s="1098" t="s">
        <v>17</v>
      </c>
      <c r="J34" s="182">
        <v>4588.58</v>
      </c>
      <c r="K34" s="164">
        <v>107.3</v>
      </c>
      <c r="L34" s="575">
        <v>4588.54</v>
      </c>
      <c r="M34" s="586">
        <v>107.280565985682</v>
      </c>
      <c r="N34" s="616"/>
    </row>
    <row r="35" spans="1:14" s="29" customFormat="1" ht="12.95" customHeight="1">
      <c r="A35" s="360"/>
      <c r="B35" s="294" t="s">
        <v>83</v>
      </c>
      <c r="C35" s="183" t="s">
        <v>17</v>
      </c>
      <c r="D35" s="183" t="s">
        <v>17</v>
      </c>
      <c r="E35" s="164">
        <v>6.8</v>
      </c>
      <c r="F35" s="1098" t="s">
        <v>17</v>
      </c>
      <c r="G35" s="1098" t="s">
        <v>17</v>
      </c>
      <c r="H35" s="1098" t="s">
        <v>17</v>
      </c>
      <c r="I35" s="1098" t="s">
        <v>17</v>
      </c>
      <c r="J35" s="182">
        <v>4599.72</v>
      </c>
      <c r="K35" s="164">
        <v>106.8</v>
      </c>
      <c r="L35" s="575">
        <v>4599.68</v>
      </c>
      <c r="M35" s="586">
        <v>106.84729762062391</v>
      </c>
      <c r="N35" s="616"/>
    </row>
    <row r="36" spans="1:14" s="29" customFormat="1" ht="12.95" customHeight="1">
      <c r="A36" s="360"/>
      <c r="B36" s="294" t="s">
        <v>72</v>
      </c>
      <c r="C36" s="164">
        <v>105.2</v>
      </c>
      <c r="D36" s="164">
        <v>105.2</v>
      </c>
      <c r="E36" s="164">
        <v>6.6</v>
      </c>
      <c r="F36" s="375">
        <v>4622.84</v>
      </c>
      <c r="G36" s="627">
        <v>106.2</v>
      </c>
      <c r="H36" s="375">
        <v>4435.7700000000004</v>
      </c>
      <c r="I36" s="375">
        <v>106.48906365908289</v>
      </c>
      <c r="J36" s="182">
        <v>4886.5600000000004</v>
      </c>
      <c r="K36" s="164">
        <v>106.7</v>
      </c>
      <c r="L36" s="575">
        <v>4886.1899999999996</v>
      </c>
      <c r="M36" s="586">
        <v>106.74830140038887</v>
      </c>
      <c r="N36" s="616"/>
    </row>
    <row r="37" spans="1:14" s="29" customFormat="1" ht="12.95" customHeight="1">
      <c r="A37" s="360"/>
      <c r="B37" s="294" t="s">
        <v>73</v>
      </c>
      <c r="C37" s="183" t="s">
        <v>17</v>
      </c>
      <c r="D37" s="183" t="s">
        <v>17</v>
      </c>
      <c r="E37" s="164">
        <v>6.3</v>
      </c>
      <c r="F37" s="1098" t="s">
        <v>17</v>
      </c>
      <c r="G37" s="1098" t="s">
        <v>17</v>
      </c>
      <c r="H37" s="1098" t="s">
        <v>17</v>
      </c>
      <c r="I37" s="1098" t="s">
        <v>17</v>
      </c>
      <c r="J37" s="182">
        <v>4840.4399999999996</v>
      </c>
      <c r="K37" s="164">
        <v>107.8</v>
      </c>
      <c r="L37" s="575">
        <v>4839.99</v>
      </c>
      <c r="M37" s="586">
        <f>L37/L25*100</f>
        <v>107.84099213917754</v>
      </c>
      <c r="N37" s="616"/>
    </row>
    <row r="38" spans="1:14" s="29" customFormat="1" ht="12.95" customHeight="1">
      <c r="A38" s="360"/>
      <c r="B38" s="294" t="s">
        <v>74</v>
      </c>
      <c r="C38" s="183" t="s">
        <v>17</v>
      </c>
      <c r="D38" s="183" t="s">
        <v>17</v>
      </c>
      <c r="E38" s="164">
        <v>6.1</v>
      </c>
      <c r="F38" s="1098" t="s">
        <v>17</v>
      </c>
      <c r="G38" s="1098" t="s">
        <v>17</v>
      </c>
      <c r="H38" s="1098" t="s">
        <v>17</v>
      </c>
      <c r="I38" s="1098" t="s">
        <v>17</v>
      </c>
      <c r="J38" s="182">
        <v>4696.59</v>
      </c>
      <c r="K38" s="164">
        <v>107</v>
      </c>
      <c r="L38" s="575">
        <v>4695.3100000000004</v>
      </c>
      <c r="M38" s="586">
        <f>L38/L26*100</f>
        <v>106.97806354009079</v>
      </c>
      <c r="N38" s="616"/>
    </row>
    <row r="39" spans="1:14" s="29" customFormat="1" ht="12.95" customHeight="1">
      <c r="A39" s="360"/>
      <c r="B39" s="294" t="s">
        <v>75</v>
      </c>
      <c r="C39" s="183" t="s">
        <v>17</v>
      </c>
      <c r="D39" s="183" t="s">
        <v>17</v>
      </c>
      <c r="E39" s="164">
        <v>5.9</v>
      </c>
      <c r="F39" s="375">
        <v>4521.08</v>
      </c>
      <c r="G39" s="375">
        <v>107.1</v>
      </c>
      <c r="H39" s="1098" t="s">
        <v>17</v>
      </c>
      <c r="I39" s="1098" t="s">
        <v>17</v>
      </c>
      <c r="J39" s="182">
        <v>4848.16</v>
      </c>
      <c r="K39" s="164">
        <v>107.5</v>
      </c>
      <c r="L39" s="575">
        <v>4845.78</v>
      </c>
      <c r="M39" s="586">
        <f>L39/L27*100</f>
        <v>107.64500858577892</v>
      </c>
      <c r="N39" s="616"/>
    </row>
    <row r="40" spans="1:14" s="125" customFormat="1" ht="31.5" customHeight="1">
      <c r="A40" s="2250" t="s">
        <v>650</v>
      </c>
      <c r="B40" s="2250"/>
      <c r="C40" s="2250"/>
      <c r="D40" s="2250"/>
      <c r="E40" s="2250"/>
      <c r="F40" s="2250"/>
      <c r="G40" s="2250"/>
      <c r="H40" s="2250"/>
      <c r="I40" s="2250"/>
      <c r="J40" s="2250"/>
      <c r="K40" s="2250"/>
      <c r="L40" s="2250"/>
      <c r="M40" s="2250"/>
    </row>
    <row r="41" spans="1:14" s="1380" customFormat="1" ht="23.1" customHeight="1">
      <c r="A41" s="1606" t="s">
        <v>564</v>
      </c>
      <c r="B41" s="1606"/>
      <c r="C41" s="1606"/>
      <c r="D41" s="1606"/>
      <c r="E41" s="1606"/>
      <c r="F41" s="1606"/>
      <c r="G41" s="1606"/>
      <c r="H41" s="1606"/>
      <c r="I41" s="1606"/>
      <c r="J41" s="1606"/>
      <c r="K41" s="1606"/>
      <c r="L41" s="1606"/>
      <c r="M41" s="1606"/>
    </row>
  </sheetData>
  <mergeCells count="28">
    <mergeCell ref="H10:I13"/>
    <mergeCell ref="J10:K13"/>
    <mergeCell ref="F5:M7"/>
    <mergeCell ref="C5:C13"/>
    <mergeCell ref="M14:M15"/>
    <mergeCell ref="F10:G13"/>
    <mergeCell ref="A1:E1"/>
    <mergeCell ref="A2:E2"/>
    <mergeCell ref="A3:E3"/>
    <mergeCell ref="K1:L1"/>
    <mergeCell ref="A4:E4"/>
    <mergeCell ref="K2:L2"/>
    <mergeCell ref="A41:M41"/>
    <mergeCell ref="C14:D15"/>
    <mergeCell ref="G14:G15"/>
    <mergeCell ref="I14:I15"/>
    <mergeCell ref="K14:K15"/>
    <mergeCell ref="E5:E15"/>
    <mergeCell ref="L10:M13"/>
    <mergeCell ref="F14:F15"/>
    <mergeCell ref="A40:M40"/>
    <mergeCell ref="H14:H15"/>
    <mergeCell ref="J14:J15"/>
    <mergeCell ref="L14:L15"/>
    <mergeCell ref="A5:B15"/>
    <mergeCell ref="J8:M9"/>
    <mergeCell ref="D8:D13"/>
    <mergeCell ref="F8:I9"/>
  </mergeCells>
  <phoneticPr fontId="0" type="noConversion"/>
  <hyperlinks>
    <hyperlink ref="K1:L1" location="'Spis tablic     List of tables'!A89" display="Powrót do spisu tablic"/>
    <hyperlink ref="K2:L2" location="'Spis tablic     List of tables'!A8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selection activeCell="R10" sqref="R10"/>
    </sheetView>
  </sheetViews>
  <sheetFormatPr defaultRowHeight="14.25"/>
  <cols>
    <col min="1" max="1" width="5.625" style="4" customWidth="1"/>
    <col min="2" max="2" width="21.5" style="4" customWidth="1"/>
    <col min="3" max="14" width="8.125" style="4" customWidth="1"/>
  </cols>
  <sheetData>
    <row r="1" spans="1:15">
      <c r="A1" s="1642" t="s">
        <v>930</v>
      </c>
      <c r="B1" s="1642"/>
      <c r="C1" s="1642"/>
      <c r="D1" s="1642"/>
      <c r="E1" s="1642"/>
      <c r="F1" s="1642"/>
      <c r="G1" s="1642"/>
      <c r="J1" s="9"/>
      <c r="K1" s="9"/>
      <c r="L1" s="1694" t="s">
        <v>32</v>
      </c>
      <c r="M1" s="1694"/>
      <c r="N1" s="9"/>
    </row>
    <row r="2" spans="1:15" s="1339" customFormat="1">
      <c r="A2" s="1699" t="s">
        <v>121</v>
      </c>
      <c r="B2" s="1699"/>
      <c r="C2" s="1699"/>
      <c r="D2" s="1699"/>
      <c r="E2" s="1699"/>
      <c r="F2" s="1699"/>
      <c r="G2" s="1699"/>
      <c r="H2" s="1342"/>
      <c r="I2" s="1342"/>
      <c r="J2" s="1351"/>
      <c r="K2" s="1351"/>
      <c r="L2" s="1619" t="s">
        <v>298</v>
      </c>
      <c r="M2" s="1619"/>
      <c r="N2" s="1351"/>
    </row>
    <row r="3" spans="1:15" ht="14.1" customHeight="1">
      <c r="A3" s="1638" t="s">
        <v>640</v>
      </c>
      <c r="B3" s="2188"/>
      <c r="C3" s="1621" t="s">
        <v>1859</v>
      </c>
      <c r="D3" s="1625"/>
      <c r="E3" s="1625"/>
      <c r="F3" s="1625"/>
      <c r="G3" s="1625"/>
      <c r="H3" s="1625"/>
      <c r="I3" s="1625"/>
      <c r="J3" s="1625"/>
      <c r="K3" s="1625"/>
      <c r="L3" s="1625"/>
      <c r="M3" s="1625"/>
      <c r="N3" s="1625"/>
    </row>
    <row r="4" spans="1:15" s="566" customFormat="1" ht="10.15" customHeight="1">
      <c r="A4" s="1924"/>
      <c r="B4" s="1738"/>
      <c r="C4" s="1622"/>
      <c r="D4" s="1626"/>
      <c r="E4" s="1626"/>
      <c r="F4" s="1626"/>
      <c r="G4" s="1626"/>
      <c r="H4" s="1626"/>
      <c r="I4" s="1626"/>
      <c r="J4" s="1626"/>
      <c r="K4" s="1626"/>
      <c r="L4" s="1626"/>
      <c r="M4" s="1626"/>
      <c r="N4" s="1626"/>
    </row>
    <row r="5" spans="1:15" ht="14.1" customHeight="1">
      <c r="A5" s="67" t="s">
        <v>860</v>
      </c>
      <c r="B5" s="67"/>
      <c r="C5" s="1622"/>
      <c r="D5" s="1626"/>
      <c r="E5" s="1626"/>
      <c r="F5" s="1626"/>
      <c r="G5" s="1626"/>
      <c r="H5" s="1626"/>
      <c r="I5" s="1626"/>
      <c r="J5" s="1626"/>
      <c r="K5" s="1626"/>
      <c r="L5" s="1626"/>
      <c r="M5" s="1626"/>
      <c r="N5" s="1626"/>
    </row>
    <row r="6" spans="1:15" ht="14.1" customHeight="1">
      <c r="A6" s="68" t="s">
        <v>33</v>
      </c>
      <c r="B6" s="69"/>
      <c r="C6" s="1630"/>
      <c r="D6" s="1631"/>
      <c r="E6" s="1631"/>
      <c r="F6" s="1631"/>
      <c r="G6" s="1631"/>
      <c r="H6" s="1631"/>
      <c r="I6" s="1631"/>
      <c r="J6" s="1631"/>
      <c r="K6" s="1631"/>
      <c r="L6" s="1631"/>
      <c r="M6" s="1631"/>
      <c r="N6" s="1631"/>
    </row>
    <row r="7" spans="1:15" ht="13.9" customHeight="1">
      <c r="A7" s="1469" t="s">
        <v>1856</v>
      </c>
      <c r="B7" s="1470"/>
      <c r="C7" s="1664" t="s">
        <v>1857</v>
      </c>
      <c r="D7" s="1638"/>
      <c r="E7" s="1702"/>
      <c r="F7" s="1664" t="s">
        <v>1860</v>
      </c>
      <c r="G7" s="1638"/>
      <c r="H7" s="1638"/>
      <c r="I7" s="1638"/>
      <c r="J7" s="1638"/>
      <c r="K7" s="1638"/>
      <c r="L7" s="1638"/>
      <c r="M7" s="1638"/>
      <c r="N7" s="1638"/>
    </row>
    <row r="8" spans="1:15" ht="14.1" customHeight="1">
      <c r="A8" s="1470" t="s">
        <v>34</v>
      </c>
      <c r="B8" s="1471"/>
      <c r="C8" s="1665"/>
      <c r="D8" s="1626"/>
      <c r="E8" s="1703"/>
      <c r="F8" s="1665"/>
      <c r="G8" s="1626"/>
      <c r="H8" s="1626"/>
      <c r="I8" s="1626"/>
      <c r="J8" s="1626"/>
      <c r="K8" s="1626"/>
      <c r="L8" s="1626"/>
      <c r="M8" s="1626"/>
      <c r="N8" s="1626"/>
    </row>
    <row r="9" spans="1:15" ht="14.1" customHeight="1">
      <c r="A9" s="486" t="s">
        <v>861</v>
      </c>
      <c r="B9" s="70"/>
      <c r="C9" s="1665"/>
      <c r="D9" s="1626"/>
      <c r="E9" s="1703"/>
      <c r="F9" s="1665"/>
      <c r="G9" s="1626"/>
      <c r="H9" s="1626"/>
      <c r="I9" s="1626"/>
      <c r="J9" s="1626"/>
      <c r="K9" s="1626"/>
      <c r="L9" s="1626"/>
      <c r="M9" s="1626"/>
      <c r="N9" s="1626"/>
    </row>
    <row r="10" spans="1:15" ht="14.1" customHeight="1">
      <c r="A10" s="1472" t="s">
        <v>35</v>
      </c>
      <c r="B10" s="1471"/>
      <c r="C10" s="1665"/>
      <c r="D10" s="1626"/>
      <c r="E10" s="1703"/>
      <c r="F10" s="1664" t="s">
        <v>1858</v>
      </c>
      <c r="G10" s="1638"/>
      <c r="H10" s="1702"/>
      <c r="I10" s="1664" t="s">
        <v>1861</v>
      </c>
      <c r="J10" s="1638"/>
      <c r="K10" s="1702"/>
      <c r="L10" s="1664" t="s">
        <v>1862</v>
      </c>
      <c r="M10" s="1638"/>
      <c r="N10" s="1638"/>
    </row>
    <row r="11" spans="1:15" ht="14.1" customHeight="1">
      <c r="A11" s="71" t="s">
        <v>862</v>
      </c>
      <c r="B11" s="70"/>
      <c r="C11" s="1665"/>
      <c r="D11" s="1626"/>
      <c r="E11" s="1703"/>
      <c r="F11" s="1665"/>
      <c r="G11" s="1626"/>
      <c r="H11" s="1703"/>
      <c r="I11" s="1665"/>
      <c r="J11" s="1626"/>
      <c r="K11" s="1703"/>
      <c r="L11" s="1665"/>
      <c r="M11" s="1626"/>
      <c r="N11" s="1626"/>
    </row>
    <row r="12" spans="1:15" ht="14.1" customHeight="1">
      <c r="A12" s="1472" t="s">
        <v>122</v>
      </c>
      <c r="B12" s="1473"/>
      <c r="C12" s="1666"/>
      <c r="D12" s="1631"/>
      <c r="E12" s="1704"/>
      <c r="F12" s="1666"/>
      <c r="G12" s="1631"/>
      <c r="H12" s="1704"/>
      <c r="I12" s="1666"/>
      <c r="J12" s="1631"/>
      <c r="K12" s="1704"/>
      <c r="L12" s="1666"/>
      <c r="M12" s="1631"/>
      <c r="N12" s="1631"/>
    </row>
    <row r="13" spans="1:15">
      <c r="A13" s="2260"/>
      <c r="B13" s="2261"/>
      <c r="C13" s="1047" t="s">
        <v>36</v>
      </c>
      <c r="D13" s="1047" t="s">
        <v>37</v>
      </c>
      <c r="E13" s="1047" t="s">
        <v>123</v>
      </c>
      <c r="F13" s="1047" t="s">
        <v>36</v>
      </c>
      <c r="G13" s="1047" t="s">
        <v>37</v>
      </c>
      <c r="H13" s="1047" t="s">
        <v>123</v>
      </c>
      <c r="I13" s="1047" t="s">
        <v>36</v>
      </c>
      <c r="J13" s="1047" t="s">
        <v>37</v>
      </c>
      <c r="K13" s="1047" t="s">
        <v>123</v>
      </c>
      <c r="L13" s="1047" t="s">
        <v>36</v>
      </c>
      <c r="M13" s="1047" t="s">
        <v>37</v>
      </c>
      <c r="N13" s="1048" t="s">
        <v>123</v>
      </c>
    </row>
    <row r="14" spans="1:15" s="502" customFormat="1" ht="15" customHeight="1">
      <c r="A14" s="775">
        <v>2016</v>
      </c>
      <c r="B14" s="817" t="s">
        <v>38</v>
      </c>
      <c r="C14" s="187">
        <v>99.4</v>
      </c>
      <c r="D14" s="763" t="s">
        <v>16</v>
      </c>
      <c r="E14" s="767">
        <v>99.8</v>
      </c>
      <c r="F14" s="187">
        <v>99.9</v>
      </c>
      <c r="G14" s="763" t="s">
        <v>16</v>
      </c>
      <c r="H14" s="786" t="s">
        <v>17</v>
      </c>
      <c r="I14" s="187">
        <v>98.6</v>
      </c>
      <c r="J14" s="769" t="s">
        <v>16</v>
      </c>
      <c r="K14" s="189" t="s">
        <v>17</v>
      </c>
      <c r="L14" s="187">
        <v>100.1</v>
      </c>
      <c r="M14" s="763" t="s">
        <v>16</v>
      </c>
      <c r="N14" s="206" t="s">
        <v>17</v>
      </c>
      <c r="O14" s="724"/>
    </row>
    <row r="15" spans="1:15" s="680" customFormat="1" ht="15" customHeight="1">
      <c r="A15" s="860">
        <v>2017</v>
      </c>
      <c r="B15" s="861" t="s">
        <v>38</v>
      </c>
      <c r="C15" s="187">
        <v>102</v>
      </c>
      <c r="D15" s="763" t="s">
        <v>16</v>
      </c>
      <c r="E15" s="767">
        <v>101</v>
      </c>
      <c r="F15" s="187">
        <v>102.9</v>
      </c>
      <c r="G15" s="763" t="s">
        <v>16</v>
      </c>
      <c r="H15" s="786" t="s">
        <v>17</v>
      </c>
      <c r="I15" s="187">
        <v>119.5</v>
      </c>
      <c r="J15" s="769" t="s">
        <v>16</v>
      </c>
      <c r="K15" s="189" t="s">
        <v>17</v>
      </c>
      <c r="L15" s="187">
        <v>102.4</v>
      </c>
      <c r="M15" s="763" t="s">
        <v>16</v>
      </c>
      <c r="N15" s="206" t="s">
        <v>17</v>
      </c>
      <c r="O15" s="727"/>
    </row>
    <row r="16" spans="1:15" s="397" customFormat="1" ht="7.15" customHeight="1">
      <c r="A16" s="775"/>
      <c r="B16" s="817"/>
      <c r="C16" s="187"/>
      <c r="D16" s="763"/>
      <c r="E16" s="767"/>
      <c r="F16" s="187"/>
      <c r="G16" s="763"/>
      <c r="H16" s="786"/>
      <c r="I16" s="187"/>
      <c r="J16" s="769"/>
      <c r="K16" s="189"/>
      <c r="L16" s="187"/>
      <c r="M16" s="763"/>
      <c r="N16" s="206"/>
      <c r="O16" s="724"/>
    </row>
    <row r="17" spans="1:15" s="572" customFormat="1" ht="15" customHeight="1">
      <c r="A17" s="760">
        <v>2017</v>
      </c>
      <c r="B17" s="294" t="s">
        <v>700</v>
      </c>
      <c r="C17" s="187">
        <v>101.8</v>
      </c>
      <c r="D17" s="763">
        <v>100.3</v>
      </c>
      <c r="E17" s="187">
        <v>100.9</v>
      </c>
      <c r="F17" s="187">
        <v>102.8</v>
      </c>
      <c r="G17" s="763">
        <v>99.3</v>
      </c>
      <c r="H17" s="189" t="s">
        <v>17</v>
      </c>
      <c r="I17" s="187">
        <v>123.1</v>
      </c>
      <c r="J17" s="763">
        <v>95.7</v>
      </c>
      <c r="K17" s="189" t="s">
        <v>17</v>
      </c>
      <c r="L17" s="187">
        <v>102.1</v>
      </c>
      <c r="M17" s="763">
        <v>99.3</v>
      </c>
      <c r="N17" s="206" t="s">
        <v>17</v>
      </c>
      <c r="O17" s="724"/>
    </row>
    <row r="18" spans="1:15" s="598" customFormat="1" ht="15" customHeight="1">
      <c r="A18" s="765"/>
      <c r="B18" s="584" t="s">
        <v>701</v>
      </c>
      <c r="C18" s="187">
        <v>101.9</v>
      </c>
      <c r="D18" s="763">
        <v>99.8</v>
      </c>
      <c r="E18" s="767">
        <v>100.7</v>
      </c>
      <c r="F18" s="187">
        <v>102.8</v>
      </c>
      <c r="G18" s="763">
        <v>100.3</v>
      </c>
      <c r="H18" s="786" t="s">
        <v>17</v>
      </c>
      <c r="I18" s="187">
        <v>118.9</v>
      </c>
      <c r="J18" s="769">
        <v>99.5</v>
      </c>
      <c r="K18" s="189" t="s">
        <v>17</v>
      </c>
      <c r="L18" s="187">
        <v>102.3</v>
      </c>
      <c r="M18" s="763">
        <v>100.3</v>
      </c>
      <c r="N18" s="206" t="s">
        <v>17</v>
      </c>
      <c r="O18" s="621"/>
    </row>
    <row r="19" spans="1:15" s="680" customFormat="1" ht="15" customHeight="1">
      <c r="A19" s="1049"/>
      <c r="B19" s="694" t="s">
        <v>699</v>
      </c>
      <c r="C19" s="187">
        <v>102.2</v>
      </c>
      <c r="D19" s="763">
        <v>101.1</v>
      </c>
      <c r="E19" s="1050">
        <v>101.8</v>
      </c>
      <c r="F19" s="187">
        <v>101.7</v>
      </c>
      <c r="G19" s="763">
        <v>100.7</v>
      </c>
      <c r="H19" s="1051" t="s">
        <v>17</v>
      </c>
      <c r="I19" s="187">
        <v>108.6</v>
      </c>
      <c r="J19" s="1052">
        <v>104.3</v>
      </c>
      <c r="K19" s="189" t="s">
        <v>17</v>
      </c>
      <c r="L19" s="187">
        <v>101.5</v>
      </c>
      <c r="M19" s="763">
        <v>100.6</v>
      </c>
      <c r="N19" s="206" t="s">
        <v>17</v>
      </c>
      <c r="O19" s="727"/>
    </row>
    <row r="20" spans="1:15" s="598" customFormat="1" ht="15" customHeight="1">
      <c r="A20" s="765">
        <v>2018</v>
      </c>
      <c r="B20" s="1310" t="s">
        <v>669</v>
      </c>
      <c r="C20" s="767">
        <v>101.5</v>
      </c>
      <c r="D20" s="769">
        <v>100.4</v>
      </c>
      <c r="E20" s="767">
        <v>100.1</v>
      </c>
      <c r="F20" s="767">
        <v>100.2</v>
      </c>
      <c r="G20" s="769">
        <v>100</v>
      </c>
      <c r="H20" s="786" t="s">
        <v>17</v>
      </c>
      <c r="I20" s="767">
        <v>99.3</v>
      </c>
      <c r="J20" s="769">
        <v>100.1</v>
      </c>
      <c r="K20" s="786" t="s">
        <v>17</v>
      </c>
      <c r="L20" s="767">
        <v>100.2</v>
      </c>
      <c r="M20" s="769">
        <v>100</v>
      </c>
      <c r="N20" s="1228" t="s">
        <v>17</v>
      </c>
      <c r="O20" s="621"/>
    </row>
    <row r="21" spans="1:15" s="510" customFormat="1" ht="12.75" customHeight="1">
      <c r="A21" s="760"/>
      <c r="B21" s="772" t="s">
        <v>700</v>
      </c>
      <c r="C21" s="187">
        <v>101.7</v>
      </c>
      <c r="D21" s="763">
        <v>100.5</v>
      </c>
      <c r="E21" s="187">
        <v>100.6</v>
      </c>
      <c r="F21" s="187">
        <v>102.5</v>
      </c>
      <c r="G21" s="763">
        <v>101.6</v>
      </c>
      <c r="H21" s="786" t="s">
        <v>17</v>
      </c>
      <c r="I21" s="187">
        <v>106.3</v>
      </c>
      <c r="J21" s="763">
        <v>102.5</v>
      </c>
      <c r="K21" s="786" t="s">
        <v>17</v>
      </c>
      <c r="L21" s="187">
        <v>102.6</v>
      </c>
      <c r="M21" s="763">
        <v>101.7</v>
      </c>
      <c r="N21" s="1228" t="s">
        <v>17</v>
      </c>
      <c r="O21" s="724"/>
    </row>
    <row r="22" spans="1:15" s="572" customFormat="1" ht="15" customHeight="1">
      <c r="A22" s="760">
        <v>2017</v>
      </c>
      <c r="B22" s="772" t="s">
        <v>73</v>
      </c>
      <c r="C22" s="187">
        <v>102</v>
      </c>
      <c r="D22" s="763">
        <v>100.3</v>
      </c>
      <c r="E22" s="187">
        <v>100.9</v>
      </c>
      <c r="F22" s="187">
        <v>104.2</v>
      </c>
      <c r="G22" s="763">
        <v>99.8</v>
      </c>
      <c r="H22" s="187">
        <v>100.1</v>
      </c>
      <c r="I22" s="187">
        <v>126.9</v>
      </c>
      <c r="J22" s="763">
        <v>97.7</v>
      </c>
      <c r="K22" s="187">
        <v>99.1</v>
      </c>
      <c r="L22" s="187">
        <v>103.6</v>
      </c>
      <c r="M22" s="763">
        <v>99.8</v>
      </c>
      <c r="N22" s="368">
        <v>100.1</v>
      </c>
    </row>
    <row r="23" spans="1:15" s="572" customFormat="1" ht="15" customHeight="1">
      <c r="A23" s="760"/>
      <c r="B23" s="772" t="s">
        <v>74</v>
      </c>
      <c r="C23" s="187">
        <v>101.9</v>
      </c>
      <c r="D23" s="763">
        <v>100</v>
      </c>
      <c r="E23" s="187">
        <v>101</v>
      </c>
      <c r="F23" s="187">
        <v>102.4</v>
      </c>
      <c r="G23" s="763">
        <v>99.4</v>
      </c>
      <c r="H23" s="187">
        <v>99.5</v>
      </c>
      <c r="I23" s="187">
        <v>123.8</v>
      </c>
      <c r="J23" s="763">
        <v>97.7</v>
      </c>
      <c r="K23" s="187">
        <v>96.8</v>
      </c>
      <c r="L23" s="187">
        <v>101.6</v>
      </c>
      <c r="M23" s="763">
        <v>99.4</v>
      </c>
      <c r="N23" s="368">
        <v>99.5</v>
      </c>
    </row>
    <row r="24" spans="1:15" s="572" customFormat="1" ht="15" customHeight="1">
      <c r="A24" s="760"/>
      <c r="B24" s="772" t="s">
        <v>75</v>
      </c>
      <c r="C24" s="187">
        <v>101.5</v>
      </c>
      <c r="D24" s="763">
        <v>99.8</v>
      </c>
      <c r="E24" s="187">
        <v>100.8</v>
      </c>
      <c r="F24" s="187">
        <v>101.8</v>
      </c>
      <c r="G24" s="763">
        <v>99.6</v>
      </c>
      <c r="H24" s="187">
        <v>99.1</v>
      </c>
      <c r="I24" s="187">
        <v>118.6</v>
      </c>
      <c r="J24" s="763">
        <v>96.3</v>
      </c>
      <c r="K24" s="187">
        <v>93.2</v>
      </c>
      <c r="L24" s="187">
        <v>101.2</v>
      </c>
      <c r="M24" s="763">
        <v>99.7</v>
      </c>
      <c r="N24" s="368">
        <v>99.2</v>
      </c>
    </row>
    <row r="25" spans="1:15" s="605" customFormat="1" ht="15" customHeight="1">
      <c r="A25" s="760"/>
      <c r="B25" s="772" t="s">
        <v>76</v>
      </c>
      <c r="C25" s="187">
        <v>101.7</v>
      </c>
      <c r="D25" s="763">
        <v>99.8</v>
      </c>
      <c r="E25" s="187">
        <v>100.6</v>
      </c>
      <c r="F25" s="187">
        <v>102.2</v>
      </c>
      <c r="G25" s="763">
        <v>100.3</v>
      </c>
      <c r="H25" s="187">
        <v>99.4</v>
      </c>
      <c r="I25" s="187">
        <v>118.2</v>
      </c>
      <c r="J25" s="763">
        <v>103.1</v>
      </c>
      <c r="K25" s="187">
        <v>96.1</v>
      </c>
      <c r="L25" s="187">
        <v>101.6</v>
      </c>
      <c r="M25" s="763">
        <v>100.2</v>
      </c>
      <c r="N25" s="368">
        <v>99.4</v>
      </c>
    </row>
    <row r="26" spans="1:15" s="605" customFormat="1" ht="15" customHeight="1">
      <c r="A26" s="760"/>
      <c r="B26" s="772" t="s">
        <v>77</v>
      </c>
      <c r="C26" s="187">
        <v>101.8</v>
      </c>
      <c r="D26" s="763">
        <v>99.9</v>
      </c>
      <c r="E26" s="187">
        <v>100.5</v>
      </c>
      <c r="F26" s="187">
        <v>103</v>
      </c>
      <c r="G26" s="763">
        <v>100.4</v>
      </c>
      <c r="H26" s="187">
        <v>99.8</v>
      </c>
      <c r="I26" s="187">
        <v>119</v>
      </c>
      <c r="J26" s="763">
        <v>99.9</v>
      </c>
      <c r="K26" s="187">
        <v>96</v>
      </c>
      <c r="L26" s="187">
        <v>102.6</v>
      </c>
      <c r="M26" s="763">
        <v>100.5</v>
      </c>
      <c r="N26" s="368">
        <v>99.9</v>
      </c>
    </row>
    <row r="27" spans="1:15" s="605" customFormat="1" ht="15" customHeight="1">
      <c r="A27" s="760"/>
      <c r="B27" s="772" t="s">
        <v>78</v>
      </c>
      <c r="C27" s="187">
        <v>102.2</v>
      </c>
      <c r="D27" s="763">
        <v>100.4</v>
      </c>
      <c r="E27" s="187">
        <v>100.9</v>
      </c>
      <c r="F27" s="187">
        <v>103.2</v>
      </c>
      <c r="G27" s="763">
        <v>100.5</v>
      </c>
      <c r="H27" s="187">
        <v>100.3</v>
      </c>
      <c r="I27" s="187">
        <v>119.44</v>
      </c>
      <c r="J27" s="763">
        <v>99.3</v>
      </c>
      <c r="K27" s="187">
        <v>95.3</v>
      </c>
      <c r="L27" s="187">
        <v>102.7</v>
      </c>
      <c r="M27" s="763">
        <v>100.6</v>
      </c>
      <c r="N27" s="368">
        <v>100.5</v>
      </c>
    </row>
    <row r="28" spans="1:15" s="650" customFormat="1" ht="15" customHeight="1">
      <c r="A28" s="760"/>
      <c r="B28" s="772" t="s">
        <v>79</v>
      </c>
      <c r="C28" s="187">
        <v>102.1</v>
      </c>
      <c r="D28" s="763">
        <v>100.5</v>
      </c>
      <c r="E28" s="187">
        <v>101.4</v>
      </c>
      <c r="F28" s="187">
        <v>103</v>
      </c>
      <c r="G28" s="763">
        <v>100.3</v>
      </c>
      <c r="H28" s="187">
        <v>100.6</v>
      </c>
      <c r="I28" s="187">
        <v>123.9</v>
      </c>
      <c r="J28" s="763">
        <v>104.9</v>
      </c>
      <c r="K28" s="187">
        <v>100</v>
      </c>
      <c r="L28" s="187">
        <v>102.4</v>
      </c>
      <c r="M28" s="763">
        <v>100.2</v>
      </c>
      <c r="N28" s="368">
        <v>100.7</v>
      </c>
    </row>
    <row r="29" spans="1:15" s="650" customFormat="1" ht="15" customHeight="1">
      <c r="A29" s="760"/>
      <c r="B29" s="772" t="s">
        <v>80</v>
      </c>
      <c r="C29" s="187">
        <v>102.5</v>
      </c>
      <c r="D29" s="763">
        <v>100.5</v>
      </c>
      <c r="E29" s="187">
        <v>101.9</v>
      </c>
      <c r="F29" s="187">
        <v>101.8</v>
      </c>
      <c r="G29" s="763">
        <v>100</v>
      </c>
      <c r="H29" s="187">
        <v>100.6</v>
      </c>
      <c r="I29" s="187">
        <v>104.9</v>
      </c>
      <c r="J29" s="763">
        <v>99.9</v>
      </c>
      <c r="K29" s="187">
        <v>99.9</v>
      </c>
      <c r="L29" s="187">
        <v>101.8</v>
      </c>
      <c r="M29" s="763">
        <v>100.1</v>
      </c>
      <c r="N29" s="368">
        <v>100.8</v>
      </c>
    </row>
    <row r="30" spans="1:15" s="650" customFormat="1" ht="15" customHeight="1">
      <c r="A30" s="760"/>
      <c r="B30" s="772" t="s">
        <v>81</v>
      </c>
      <c r="C30" s="187">
        <v>102.1</v>
      </c>
      <c r="D30" s="763">
        <v>100.2</v>
      </c>
      <c r="E30" s="187">
        <v>102.1</v>
      </c>
      <c r="F30" s="187">
        <v>100.3</v>
      </c>
      <c r="G30" s="763">
        <v>99.7</v>
      </c>
      <c r="H30" s="187">
        <v>100.3</v>
      </c>
      <c r="I30" s="187">
        <v>99.8</v>
      </c>
      <c r="J30" s="763">
        <v>99.9</v>
      </c>
      <c r="K30" s="187">
        <v>99.8</v>
      </c>
      <c r="L30" s="187">
        <v>100.4</v>
      </c>
      <c r="M30" s="763">
        <v>99.6</v>
      </c>
      <c r="N30" s="368">
        <v>100.4</v>
      </c>
    </row>
    <row r="31" spans="1:15" s="1158" customFormat="1" ht="15" customHeight="1">
      <c r="A31" s="760">
        <v>2018</v>
      </c>
      <c r="B31" s="772" t="s">
        <v>82</v>
      </c>
      <c r="C31" s="187">
        <v>101.9</v>
      </c>
      <c r="D31" s="763">
        <v>100.3</v>
      </c>
      <c r="E31" s="187">
        <v>100.3</v>
      </c>
      <c r="F31" s="187">
        <v>100.2</v>
      </c>
      <c r="G31" s="763">
        <v>100.1</v>
      </c>
      <c r="H31" s="187">
        <v>100.1</v>
      </c>
      <c r="I31" s="187">
        <v>100.1</v>
      </c>
      <c r="J31" s="763">
        <v>99.8</v>
      </c>
      <c r="K31" s="187">
        <v>99.8</v>
      </c>
      <c r="L31" s="187">
        <v>100.2</v>
      </c>
      <c r="M31" s="763">
        <v>100.1</v>
      </c>
      <c r="N31" s="528">
        <v>100.1</v>
      </c>
      <c r="O31" s="729"/>
    </row>
    <row r="32" spans="1:15" s="1158" customFormat="1" ht="15" customHeight="1">
      <c r="A32" s="760"/>
      <c r="B32" s="772" t="s">
        <v>83</v>
      </c>
      <c r="C32" s="187">
        <v>101.4</v>
      </c>
      <c r="D32" s="763">
        <v>99.8</v>
      </c>
      <c r="E32" s="187">
        <v>100.1</v>
      </c>
      <c r="F32" s="187">
        <v>99.9</v>
      </c>
      <c r="G32" s="763">
        <v>99.8</v>
      </c>
      <c r="H32" s="187">
        <v>99.9</v>
      </c>
      <c r="I32" s="187">
        <v>98.2</v>
      </c>
      <c r="J32" s="763">
        <v>99.6</v>
      </c>
      <c r="K32" s="187">
        <v>99.4</v>
      </c>
      <c r="L32" s="187">
        <v>100</v>
      </c>
      <c r="M32" s="763">
        <v>99.8</v>
      </c>
      <c r="N32" s="528">
        <v>99.9</v>
      </c>
      <c r="O32" s="729"/>
    </row>
    <row r="33" spans="1:15" s="1158" customFormat="1" ht="15" customHeight="1">
      <c r="A33" s="760"/>
      <c r="B33" s="772" t="s">
        <v>72</v>
      </c>
      <c r="C33" s="187">
        <v>101.3</v>
      </c>
      <c r="D33" s="763">
        <v>99.9</v>
      </c>
      <c r="E33" s="187">
        <v>100</v>
      </c>
      <c r="F33" s="187">
        <v>100.5</v>
      </c>
      <c r="G33" s="763">
        <v>100.6</v>
      </c>
      <c r="H33" s="187">
        <v>100.5</v>
      </c>
      <c r="I33" s="187">
        <v>99.7</v>
      </c>
      <c r="J33" s="763">
        <v>101.8</v>
      </c>
      <c r="K33" s="187">
        <v>101.2</v>
      </c>
      <c r="L33" s="187">
        <v>100.6</v>
      </c>
      <c r="M33" s="763">
        <v>100.6</v>
      </c>
      <c r="N33" s="528">
        <v>100.5</v>
      </c>
      <c r="O33" s="729"/>
    </row>
    <row r="34" spans="1:15" s="1332" customFormat="1" ht="15" customHeight="1">
      <c r="A34" s="760"/>
      <c r="B34" s="772" t="s">
        <v>73</v>
      </c>
      <c r="C34" s="187">
        <v>101.6</v>
      </c>
      <c r="D34" s="763">
        <v>100.5</v>
      </c>
      <c r="E34" s="187">
        <v>100.5</v>
      </c>
      <c r="F34" s="187">
        <v>101</v>
      </c>
      <c r="G34" s="763">
        <v>100.3</v>
      </c>
      <c r="H34" s="187">
        <v>100.8</v>
      </c>
      <c r="I34" s="187">
        <v>101.6</v>
      </c>
      <c r="J34" s="763">
        <v>99.6</v>
      </c>
      <c r="K34" s="187">
        <v>100.8</v>
      </c>
      <c r="L34" s="187">
        <v>101.1</v>
      </c>
      <c r="M34" s="763">
        <v>100.3</v>
      </c>
      <c r="N34" s="368">
        <v>100.8</v>
      </c>
      <c r="O34" s="729"/>
    </row>
    <row r="35" spans="1:15" s="1332" customFormat="1" ht="15" customHeight="1">
      <c r="A35" s="760"/>
      <c r="B35" s="772" t="s">
        <v>74</v>
      </c>
      <c r="C35" s="187">
        <v>101.7</v>
      </c>
      <c r="D35" s="763">
        <v>100.2</v>
      </c>
      <c r="E35" s="187">
        <v>100.6</v>
      </c>
      <c r="F35" s="187">
        <v>103</v>
      </c>
      <c r="G35" s="763">
        <v>101.3</v>
      </c>
      <c r="H35" s="187">
        <v>102.1</v>
      </c>
      <c r="I35" s="187">
        <v>106.2</v>
      </c>
      <c r="J35" s="763">
        <v>102.1</v>
      </c>
      <c r="K35" s="187">
        <v>102.9</v>
      </c>
      <c r="L35" s="187">
        <v>103.1</v>
      </c>
      <c r="M35" s="763">
        <v>101.4</v>
      </c>
      <c r="N35" s="368">
        <v>102.2</v>
      </c>
      <c r="O35" s="729"/>
    </row>
    <row r="36" spans="1:15" s="1332" customFormat="1" ht="15" customHeight="1">
      <c r="A36" s="760"/>
      <c r="B36" s="772" t="s">
        <v>75</v>
      </c>
      <c r="C36" s="187">
        <v>102</v>
      </c>
      <c r="D36" s="763">
        <v>100.1</v>
      </c>
      <c r="E36" s="187">
        <v>100.7</v>
      </c>
      <c r="F36" s="187">
        <v>103.7</v>
      </c>
      <c r="G36" s="763">
        <v>100.3</v>
      </c>
      <c r="H36" s="187">
        <v>102.4</v>
      </c>
      <c r="I36" s="187">
        <v>111.6</v>
      </c>
      <c r="J36" s="763">
        <v>101.3</v>
      </c>
      <c r="K36" s="187">
        <v>104.2</v>
      </c>
      <c r="L36" s="187">
        <v>103.7</v>
      </c>
      <c r="M36" s="763">
        <v>100.3</v>
      </c>
      <c r="N36" s="368">
        <v>102.5</v>
      </c>
      <c r="O36" s="729"/>
    </row>
    <row r="37" spans="1:15" s="125" customFormat="1" ht="19.899999999999999" customHeight="1">
      <c r="A37" s="2262" t="s">
        <v>863</v>
      </c>
      <c r="B37" s="2262"/>
      <c r="C37" s="2262"/>
      <c r="D37" s="2262"/>
      <c r="E37" s="2262"/>
      <c r="F37" s="2262"/>
      <c r="G37" s="2262"/>
      <c r="H37" s="2262"/>
      <c r="I37" s="2262"/>
      <c r="J37" s="2262"/>
      <c r="K37" s="2262"/>
      <c r="L37" s="2262"/>
      <c r="M37" s="2262"/>
      <c r="N37" s="2262"/>
    </row>
    <row r="38" spans="1:15" s="1585" customFormat="1" ht="10.15" customHeight="1">
      <c r="A38" s="1700" t="s">
        <v>565</v>
      </c>
      <c r="B38" s="1700"/>
      <c r="C38" s="1700"/>
      <c r="D38" s="1700"/>
      <c r="E38" s="1700"/>
      <c r="F38" s="1700"/>
      <c r="G38" s="1700"/>
      <c r="H38" s="1700"/>
      <c r="I38" s="1700"/>
      <c r="J38" s="1700"/>
      <c r="K38" s="1700"/>
      <c r="L38" s="1700"/>
      <c r="M38" s="1700"/>
      <c r="N38" s="1700"/>
    </row>
  </sheetData>
  <mergeCells count="14">
    <mergeCell ref="A1:G1"/>
    <mergeCell ref="L1:M1"/>
    <mergeCell ref="A2:G2"/>
    <mergeCell ref="L2:M2"/>
    <mergeCell ref="L10:N12"/>
    <mergeCell ref="A38:N38"/>
    <mergeCell ref="A13:B13"/>
    <mergeCell ref="C3:N6"/>
    <mergeCell ref="A37:N37"/>
    <mergeCell ref="C7:E12"/>
    <mergeCell ref="F7:N9"/>
    <mergeCell ref="F10:H12"/>
    <mergeCell ref="I10:K12"/>
    <mergeCell ref="A3:B4"/>
  </mergeCells>
  <phoneticPr fontId="0" type="noConversion"/>
  <hyperlinks>
    <hyperlink ref="L1:M1" location="'Spis tablic     List of tables'!A90" display="Powrót do spisu tablic"/>
    <hyperlink ref="L2:M2" location="'Spis tablic     List of tables'!A9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selection activeCell="C5" sqref="C5:H8"/>
    </sheetView>
  </sheetViews>
  <sheetFormatPr defaultRowHeight="14.25"/>
  <cols>
    <col min="1" max="1" width="5.625" customWidth="1"/>
    <col min="2" max="2" width="21.375" customWidth="1"/>
    <col min="3" max="11" width="8.625" customWidth="1"/>
    <col min="12" max="13" width="8.625" style="587" customWidth="1"/>
  </cols>
  <sheetData>
    <row r="1" spans="1:14">
      <c r="A1" s="1642" t="s">
        <v>929</v>
      </c>
      <c r="B1" s="1642"/>
      <c r="C1" s="1642"/>
      <c r="D1" s="1642"/>
      <c r="E1" s="1642"/>
      <c r="F1" s="1642"/>
      <c r="G1" s="1642"/>
      <c r="K1" s="1694" t="s">
        <v>32</v>
      </c>
      <c r="L1" s="1694"/>
    </row>
    <row r="2" spans="1:14" s="1339" customFormat="1">
      <c r="A2" s="1699" t="s">
        <v>121</v>
      </c>
      <c r="B2" s="1699"/>
      <c r="C2" s="1699"/>
      <c r="D2" s="1699"/>
      <c r="E2" s="1699"/>
      <c r="F2" s="1699"/>
      <c r="G2" s="1699"/>
      <c r="K2" s="1619" t="s">
        <v>298</v>
      </c>
      <c r="L2" s="1619"/>
      <c r="M2" s="1474"/>
    </row>
    <row r="3" spans="1:14" ht="13.5" customHeight="1">
      <c r="A3" s="1638" t="s">
        <v>1863</v>
      </c>
      <c r="B3" s="1702"/>
      <c r="C3" s="1664" t="s">
        <v>1864</v>
      </c>
      <c r="D3" s="1638"/>
      <c r="E3" s="1638"/>
      <c r="F3" s="1638"/>
      <c r="G3" s="1638"/>
      <c r="H3" s="1638"/>
      <c r="I3" s="1638"/>
      <c r="J3" s="1638"/>
      <c r="K3" s="1638"/>
      <c r="L3" s="1621" t="s">
        <v>1869</v>
      </c>
      <c r="M3" s="1625"/>
    </row>
    <row r="4" spans="1:14" ht="12" customHeight="1">
      <c r="A4" s="1626"/>
      <c r="B4" s="1703"/>
      <c r="C4" s="1665"/>
      <c r="D4" s="1626"/>
      <c r="E4" s="1626"/>
      <c r="F4" s="1626"/>
      <c r="G4" s="1626"/>
      <c r="H4" s="1626"/>
      <c r="I4" s="1626"/>
      <c r="J4" s="1626"/>
      <c r="K4" s="1626"/>
      <c r="L4" s="1622"/>
      <c r="M4" s="1626"/>
    </row>
    <row r="5" spans="1:14" ht="14.25" customHeight="1">
      <c r="A5" s="1626"/>
      <c r="B5" s="1703"/>
      <c r="C5" s="1664" t="s">
        <v>1865</v>
      </c>
      <c r="D5" s="1638"/>
      <c r="E5" s="1638"/>
      <c r="F5" s="1638"/>
      <c r="G5" s="1638"/>
      <c r="H5" s="1702"/>
      <c r="I5" s="1664" t="s">
        <v>1868</v>
      </c>
      <c r="J5" s="1638"/>
      <c r="K5" s="1638"/>
      <c r="L5" s="1622"/>
      <c r="M5" s="1626"/>
    </row>
    <row r="6" spans="1:14" ht="12" customHeight="1">
      <c r="A6" s="1626"/>
      <c r="B6" s="1703"/>
      <c r="C6" s="1665"/>
      <c r="D6" s="1626"/>
      <c r="E6" s="1626"/>
      <c r="F6" s="1626"/>
      <c r="G6" s="1626"/>
      <c r="H6" s="1703"/>
      <c r="I6" s="1665"/>
      <c r="J6" s="1626"/>
      <c r="K6" s="1626"/>
      <c r="L6" s="1622"/>
      <c r="M6" s="1626"/>
    </row>
    <row r="7" spans="1:14">
      <c r="A7" s="67" t="s">
        <v>860</v>
      </c>
      <c r="B7" s="72"/>
      <c r="C7" s="1665"/>
      <c r="D7" s="1626"/>
      <c r="E7" s="1626"/>
      <c r="F7" s="1626"/>
      <c r="G7" s="1626"/>
      <c r="H7" s="1703"/>
      <c r="I7" s="1665"/>
      <c r="J7" s="1626"/>
      <c r="K7" s="1626"/>
      <c r="L7" s="1622"/>
      <c r="M7" s="1626"/>
    </row>
    <row r="8" spans="1:14">
      <c r="A8" s="68" t="s">
        <v>33</v>
      </c>
      <c r="B8" s="73"/>
      <c r="C8" s="1666"/>
      <c r="D8" s="1631"/>
      <c r="E8" s="1631"/>
      <c r="F8" s="1631"/>
      <c r="G8" s="1631"/>
      <c r="H8" s="1704"/>
      <c r="I8" s="1665"/>
      <c r="J8" s="1626"/>
      <c r="K8" s="1626"/>
      <c r="L8" s="1622"/>
      <c r="M8" s="1626"/>
    </row>
    <row r="9" spans="1:14" ht="14.25" customHeight="1">
      <c r="A9" s="1469" t="s">
        <v>1856</v>
      </c>
      <c r="B9" s="1475"/>
      <c r="C9" s="1664" t="s">
        <v>1866</v>
      </c>
      <c r="D9" s="1638"/>
      <c r="E9" s="1702"/>
      <c r="F9" s="1664" t="s">
        <v>1867</v>
      </c>
      <c r="G9" s="1638"/>
      <c r="H9" s="1702"/>
      <c r="I9" s="1665"/>
      <c r="J9" s="1626"/>
      <c r="K9" s="1626"/>
      <c r="L9" s="1622"/>
      <c r="M9" s="1626"/>
    </row>
    <row r="10" spans="1:14">
      <c r="A10" s="1470" t="s">
        <v>34</v>
      </c>
      <c r="B10" s="1476"/>
      <c r="C10" s="1665"/>
      <c r="D10" s="1626"/>
      <c r="E10" s="1703"/>
      <c r="F10" s="1665"/>
      <c r="G10" s="1626"/>
      <c r="H10" s="1703"/>
      <c r="I10" s="1665"/>
      <c r="J10" s="1626"/>
      <c r="K10" s="1626"/>
      <c r="L10" s="1622"/>
      <c r="M10" s="1626"/>
    </row>
    <row r="11" spans="1:14">
      <c r="A11" s="486" t="s">
        <v>861</v>
      </c>
      <c r="B11" s="74"/>
      <c r="C11" s="1665"/>
      <c r="D11" s="1626"/>
      <c r="E11" s="1703"/>
      <c r="F11" s="1665"/>
      <c r="G11" s="1626"/>
      <c r="H11" s="1703"/>
      <c r="I11" s="1665"/>
      <c r="J11" s="1626"/>
      <c r="K11" s="1626"/>
      <c r="L11" s="1622"/>
      <c r="M11" s="1626"/>
    </row>
    <row r="12" spans="1:14">
      <c r="A12" s="1472" t="s">
        <v>35</v>
      </c>
      <c r="B12" s="1477"/>
      <c r="C12" s="1665"/>
      <c r="D12" s="1626"/>
      <c r="E12" s="1703"/>
      <c r="F12" s="1665"/>
      <c r="G12" s="1626"/>
      <c r="H12" s="1703"/>
      <c r="I12" s="1665"/>
      <c r="J12" s="1626"/>
      <c r="K12" s="1626"/>
      <c r="L12" s="1622"/>
      <c r="M12" s="1626"/>
    </row>
    <row r="13" spans="1:14">
      <c r="A13" s="71" t="s">
        <v>862</v>
      </c>
      <c r="B13" s="74"/>
      <c r="C13" s="1666"/>
      <c r="D13" s="1631"/>
      <c r="E13" s="1704"/>
      <c r="F13" s="1666"/>
      <c r="G13" s="1631"/>
      <c r="H13" s="1704"/>
      <c r="I13" s="1666"/>
      <c r="J13" s="1631"/>
      <c r="K13" s="1631"/>
      <c r="L13" s="1630"/>
      <c r="M13" s="1631"/>
    </row>
    <row r="14" spans="1:14" ht="14.85" customHeight="1">
      <c r="A14" s="1472" t="s">
        <v>122</v>
      </c>
      <c r="B14" s="1477"/>
      <c r="C14" s="1610" t="s">
        <v>36</v>
      </c>
      <c r="D14" s="1610" t="s">
        <v>37</v>
      </c>
      <c r="E14" s="1610" t="s">
        <v>123</v>
      </c>
      <c r="F14" s="1610" t="s">
        <v>36</v>
      </c>
      <c r="G14" s="1610" t="s">
        <v>37</v>
      </c>
      <c r="H14" s="1610" t="s">
        <v>123</v>
      </c>
      <c r="I14" s="1610" t="s">
        <v>36</v>
      </c>
      <c r="J14" s="1610" t="s">
        <v>37</v>
      </c>
      <c r="K14" s="1610" t="s">
        <v>123</v>
      </c>
      <c r="L14" s="2265" t="s">
        <v>912</v>
      </c>
      <c r="M14" s="2263" t="s">
        <v>913</v>
      </c>
      <c r="N14" s="20"/>
    </row>
    <row r="15" spans="1:14" ht="12" customHeight="1">
      <c r="A15" s="2267"/>
      <c r="B15" s="2268"/>
      <c r="C15" s="1612"/>
      <c r="D15" s="1612"/>
      <c r="E15" s="1612"/>
      <c r="F15" s="1612"/>
      <c r="G15" s="1612"/>
      <c r="H15" s="1612"/>
      <c r="I15" s="1612"/>
      <c r="J15" s="1612"/>
      <c r="K15" s="1612"/>
      <c r="L15" s="2266"/>
      <c r="M15" s="2264"/>
      <c r="N15" s="20"/>
    </row>
    <row r="16" spans="1:14" s="502" customFormat="1" ht="14.1" customHeight="1">
      <c r="A16" s="1058">
        <v>2016</v>
      </c>
      <c r="B16" s="1059" t="s">
        <v>38</v>
      </c>
      <c r="C16" s="168">
        <v>97.7</v>
      </c>
      <c r="D16" s="763" t="s">
        <v>16</v>
      </c>
      <c r="E16" s="1053" t="s">
        <v>17</v>
      </c>
      <c r="F16" s="168">
        <v>101.5</v>
      </c>
      <c r="G16" s="763" t="s">
        <v>16</v>
      </c>
      <c r="H16" s="1053" t="s">
        <v>17</v>
      </c>
      <c r="I16" s="168">
        <v>99.6</v>
      </c>
      <c r="J16" s="763" t="s">
        <v>16</v>
      </c>
      <c r="K16" s="1053" t="s">
        <v>17</v>
      </c>
      <c r="L16" s="375">
        <v>51.73</v>
      </c>
      <c r="M16" s="691">
        <v>62.02</v>
      </c>
    </row>
    <row r="17" spans="1:13" s="680" customFormat="1" ht="14.1" customHeight="1">
      <c r="A17" s="1060">
        <v>2017</v>
      </c>
      <c r="B17" s="1061" t="s">
        <v>38</v>
      </c>
      <c r="C17" s="168">
        <v>100.2</v>
      </c>
      <c r="D17" s="1052" t="s">
        <v>16</v>
      </c>
      <c r="E17" s="1054" t="s">
        <v>17</v>
      </c>
      <c r="F17" s="168">
        <v>102.7</v>
      </c>
      <c r="G17" s="1052" t="s">
        <v>16</v>
      </c>
      <c r="H17" s="1054" t="s">
        <v>17</v>
      </c>
      <c r="I17" s="168">
        <v>100.6</v>
      </c>
      <c r="J17" s="1052" t="s">
        <v>16</v>
      </c>
      <c r="K17" s="1054" t="s">
        <v>17</v>
      </c>
      <c r="L17" s="1056">
        <v>54.67</v>
      </c>
      <c r="M17" s="1154">
        <v>66.44</v>
      </c>
    </row>
    <row r="18" spans="1:13" s="397" customFormat="1" ht="7.15" customHeight="1">
      <c r="A18" s="1058"/>
      <c r="B18" s="1059"/>
      <c r="C18" s="168"/>
      <c r="D18" s="763"/>
      <c r="E18" s="189"/>
      <c r="F18" s="168"/>
      <c r="G18" s="763"/>
      <c r="H18" s="189"/>
      <c r="I18" s="168"/>
      <c r="J18" s="763"/>
      <c r="K18" s="189"/>
      <c r="L18" s="375"/>
      <c r="M18" s="691"/>
    </row>
    <row r="19" spans="1:13" s="444" customFormat="1" ht="7.15" customHeight="1">
      <c r="A19" s="1062"/>
      <c r="B19" s="1063"/>
      <c r="C19" s="168"/>
      <c r="D19" s="1041"/>
      <c r="E19" s="168"/>
      <c r="F19" s="168"/>
      <c r="G19" s="1041"/>
      <c r="H19" s="168"/>
      <c r="I19" s="168"/>
      <c r="J19" s="1041"/>
      <c r="K19" s="168"/>
      <c r="L19" s="375"/>
      <c r="M19" s="690"/>
    </row>
    <row r="20" spans="1:13" s="572" customFormat="1" ht="14.1" customHeight="1">
      <c r="A20" s="1062">
        <v>2017</v>
      </c>
      <c r="B20" s="294" t="s">
        <v>700</v>
      </c>
      <c r="C20" s="168">
        <v>100.7</v>
      </c>
      <c r="D20" s="1041">
        <v>100.5</v>
      </c>
      <c r="E20" s="152" t="s">
        <v>17</v>
      </c>
      <c r="F20" s="168">
        <v>102.8</v>
      </c>
      <c r="G20" s="1041">
        <v>100.3</v>
      </c>
      <c r="H20" s="152" t="s">
        <v>17</v>
      </c>
      <c r="I20" s="168">
        <v>100.4</v>
      </c>
      <c r="J20" s="1041">
        <v>100.1</v>
      </c>
      <c r="K20" s="152" t="s">
        <v>17</v>
      </c>
      <c r="L20" s="375" t="s">
        <v>864</v>
      </c>
      <c r="M20" s="690" t="s">
        <v>865</v>
      </c>
    </row>
    <row r="21" spans="1:13" s="598" customFormat="1" ht="14.1" customHeight="1">
      <c r="A21" s="626"/>
      <c r="B21" s="584" t="s">
        <v>701</v>
      </c>
      <c r="C21" s="627">
        <v>100.7</v>
      </c>
      <c r="D21" s="815">
        <v>100</v>
      </c>
      <c r="E21" s="933" t="s">
        <v>17</v>
      </c>
      <c r="F21" s="168">
        <v>102.6</v>
      </c>
      <c r="G21" s="815">
        <v>100.3</v>
      </c>
      <c r="H21" s="933" t="s">
        <v>17</v>
      </c>
      <c r="I21" s="168">
        <v>100.5</v>
      </c>
      <c r="J21" s="815">
        <v>100.3</v>
      </c>
      <c r="K21" s="933" t="s">
        <v>17</v>
      </c>
      <c r="L21" s="375" t="s">
        <v>866</v>
      </c>
      <c r="M21" s="690" t="s">
        <v>867</v>
      </c>
    </row>
    <row r="22" spans="1:13" s="680" customFormat="1" ht="14.1" customHeight="1">
      <c r="A22" s="411"/>
      <c r="B22" s="694" t="s">
        <v>699</v>
      </c>
      <c r="C22" s="494">
        <v>99.6</v>
      </c>
      <c r="D22" s="1055">
        <v>98.9</v>
      </c>
      <c r="E22" s="695" t="s">
        <v>17</v>
      </c>
      <c r="F22" s="168">
        <v>102</v>
      </c>
      <c r="G22" s="1055">
        <v>100.2</v>
      </c>
      <c r="H22" s="695" t="s">
        <v>17</v>
      </c>
      <c r="I22" s="168">
        <v>101.2</v>
      </c>
      <c r="J22" s="1055">
        <v>100.9</v>
      </c>
      <c r="K22" s="695" t="s">
        <v>17</v>
      </c>
      <c r="L22" s="1056" t="s">
        <v>1009</v>
      </c>
      <c r="M22" s="1057" t="s">
        <v>1010</v>
      </c>
    </row>
    <row r="23" spans="1:13" s="598" customFormat="1" ht="14.1" customHeight="1">
      <c r="A23" s="626">
        <v>2018</v>
      </c>
      <c r="B23" s="1310" t="s">
        <v>669</v>
      </c>
      <c r="C23" s="627">
        <v>99.2</v>
      </c>
      <c r="D23" s="815">
        <v>99.8</v>
      </c>
      <c r="E23" s="933" t="s">
        <v>17</v>
      </c>
      <c r="F23" s="627">
        <v>101.1</v>
      </c>
      <c r="G23" s="815">
        <v>100.4</v>
      </c>
      <c r="H23" s="933" t="s">
        <v>17</v>
      </c>
      <c r="I23" s="627">
        <v>101.7</v>
      </c>
      <c r="J23" s="815">
        <v>100.5</v>
      </c>
      <c r="K23" s="933" t="s">
        <v>17</v>
      </c>
      <c r="L23" s="375">
        <v>57.69</v>
      </c>
      <c r="M23" s="690">
        <v>66.7</v>
      </c>
    </row>
    <row r="24" spans="1:13" s="510" customFormat="1" ht="11.25" customHeight="1">
      <c r="A24" s="1062"/>
      <c r="B24" s="1063" t="s">
        <v>700</v>
      </c>
      <c r="C24" s="168">
        <v>99.6</v>
      </c>
      <c r="D24" s="1041">
        <v>100.9</v>
      </c>
      <c r="E24" s="933" t="s">
        <v>17</v>
      </c>
      <c r="F24" s="627">
        <v>101.1</v>
      </c>
      <c r="G24" s="1041">
        <v>100.3</v>
      </c>
      <c r="H24" s="933" t="s">
        <v>17</v>
      </c>
      <c r="I24" s="168">
        <v>102.5</v>
      </c>
      <c r="J24" s="1041">
        <v>100.8</v>
      </c>
      <c r="K24" s="933" t="s">
        <v>17</v>
      </c>
      <c r="L24" s="375" t="s">
        <v>1068</v>
      </c>
      <c r="M24" s="690" t="s">
        <v>1069</v>
      </c>
    </row>
    <row r="25" spans="1:13" s="544" customFormat="1" ht="7.15" customHeight="1">
      <c r="A25" s="1062"/>
      <c r="B25" s="1063"/>
      <c r="C25" s="168"/>
      <c r="D25" s="1041"/>
      <c r="E25" s="168"/>
      <c r="F25" s="168"/>
      <c r="G25" s="1041"/>
      <c r="H25" s="168"/>
      <c r="I25" s="168"/>
      <c r="J25" s="1041"/>
      <c r="K25" s="168"/>
      <c r="L25" s="375"/>
      <c r="M25" s="690"/>
    </row>
    <row r="26" spans="1:13" s="572" customFormat="1" ht="14.1" customHeight="1">
      <c r="A26" s="1062">
        <v>2017</v>
      </c>
      <c r="B26" s="1063" t="s">
        <v>73</v>
      </c>
      <c r="C26" s="168">
        <v>101</v>
      </c>
      <c r="D26" s="1041">
        <v>100.5</v>
      </c>
      <c r="E26" s="168">
        <v>100.6</v>
      </c>
      <c r="F26" s="168">
        <v>103</v>
      </c>
      <c r="G26" s="1041">
        <v>100.1</v>
      </c>
      <c r="H26" s="168">
        <v>100.9</v>
      </c>
      <c r="I26" s="168">
        <v>100.4</v>
      </c>
      <c r="J26" s="1041">
        <v>100.1</v>
      </c>
      <c r="K26" s="168">
        <v>100</v>
      </c>
      <c r="L26" s="375">
        <v>58.42</v>
      </c>
      <c r="M26" s="690">
        <v>68.680000000000007</v>
      </c>
    </row>
    <row r="27" spans="1:13" s="572" customFormat="1" ht="14.1" customHeight="1">
      <c r="A27" s="1062"/>
      <c r="B27" s="1063" t="s">
        <v>74</v>
      </c>
      <c r="C27" s="168">
        <v>100.9</v>
      </c>
      <c r="D27" s="1041">
        <v>100.1</v>
      </c>
      <c r="E27" s="168">
        <v>100.7</v>
      </c>
      <c r="F27" s="168">
        <v>102.7</v>
      </c>
      <c r="G27" s="1041">
        <v>100.1</v>
      </c>
      <c r="H27" s="168">
        <v>101</v>
      </c>
      <c r="I27" s="168">
        <v>100.4</v>
      </c>
      <c r="J27" s="1041">
        <v>100</v>
      </c>
      <c r="K27" s="168">
        <v>100</v>
      </c>
      <c r="L27" s="375">
        <v>60.08</v>
      </c>
      <c r="M27" s="690">
        <v>70.98</v>
      </c>
    </row>
    <row r="28" spans="1:13" s="572" customFormat="1" ht="14.1" customHeight="1">
      <c r="A28" s="1062"/>
      <c r="B28" s="1063" t="s">
        <v>75</v>
      </c>
      <c r="C28" s="168">
        <v>100.4</v>
      </c>
      <c r="D28" s="1041">
        <v>100.1</v>
      </c>
      <c r="E28" s="168">
        <v>100.8</v>
      </c>
      <c r="F28" s="168">
        <v>102.7</v>
      </c>
      <c r="G28" s="1041">
        <v>99.9</v>
      </c>
      <c r="H28" s="168">
        <v>100.9</v>
      </c>
      <c r="I28" s="168">
        <v>100.3</v>
      </c>
      <c r="J28" s="1041">
        <v>100</v>
      </c>
      <c r="K28" s="168">
        <v>100</v>
      </c>
      <c r="L28" s="375">
        <v>60.92</v>
      </c>
      <c r="M28" s="690">
        <v>70.98</v>
      </c>
    </row>
    <row r="29" spans="1:13" s="605" customFormat="1" ht="14.1" customHeight="1">
      <c r="A29" s="1062"/>
      <c r="B29" s="1063" t="s">
        <v>76</v>
      </c>
      <c r="C29" s="168">
        <v>100.8</v>
      </c>
      <c r="D29" s="1041">
        <v>100</v>
      </c>
      <c r="E29" s="168">
        <v>100.8</v>
      </c>
      <c r="F29" s="168">
        <v>102.4</v>
      </c>
      <c r="G29" s="1041">
        <v>100</v>
      </c>
      <c r="H29" s="168">
        <v>100.9</v>
      </c>
      <c r="I29" s="168">
        <v>100.3</v>
      </c>
      <c r="J29" s="1041">
        <v>100.1</v>
      </c>
      <c r="K29" s="168">
        <v>100.1</v>
      </c>
      <c r="L29" s="375">
        <v>60.56</v>
      </c>
      <c r="M29" s="690">
        <v>69.23</v>
      </c>
    </row>
    <row r="30" spans="1:13" s="605" customFormat="1" ht="14.1" customHeight="1">
      <c r="A30" s="1062"/>
      <c r="B30" s="1063" t="s">
        <v>77</v>
      </c>
      <c r="C30" s="168">
        <v>100.7</v>
      </c>
      <c r="D30" s="1041">
        <v>99.9</v>
      </c>
      <c r="E30" s="168">
        <v>100.7</v>
      </c>
      <c r="F30" s="168">
        <v>102.7</v>
      </c>
      <c r="G30" s="1041">
        <v>100.4</v>
      </c>
      <c r="H30" s="168">
        <v>101.3</v>
      </c>
      <c r="I30" s="168">
        <v>100.4</v>
      </c>
      <c r="J30" s="1041">
        <v>100.2</v>
      </c>
      <c r="K30" s="168">
        <v>100.3</v>
      </c>
      <c r="L30" s="375">
        <v>53.13</v>
      </c>
      <c r="M30" s="690">
        <v>63.66</v>
      </c>
    </row>
    <row r="31" spans="1:13" s="605" customFormat="1" ht="14.1" customHeight="1">
      <c r="A31" s="1062"/>
      <c r="B31" s="1063" t="s">
        <v>78</v>
      </c>
      <c r="C31" s="168">
        <v>100.5</v>
      </c>
      <c r="D31" s="1041">
        <v>99.8</v>
      </c>
      <c r="E31" s="168">
        <v>100.5</v>
      </c>
      <c r="F31" s="168">
        <v>102.8</v>
      </c>
      <c r="G31" s="1041">
        <v>100.2</v>
      </c>
      <c r="H31" s="168">
        <v>101.5</v>
      </c>
      <c r="I31" s="168">
        <v>100.7</v>
      </c>
      <c r="J31" s="1041">
        <v>100.3</v>
      </c>
      <c r="K31" s="168">
        <v>100.6</v>
      </c>
      <c r="L31" s="375">
        <v>53.73</v>
      </c>
      <c r="M31" s="690">
        <v>64.569999999999993</v>
      </c>
    </row>
    <row r="32" spans="1:13" s="650" customFormat="1" ht="14.1" customHeight="1">
      <c r="A32" s="1062"/>
      <c r="B32" s="1063" t="s">
        <v>79</v>
      </c>
      <c r="C32" s="168">
        <v>99.9</v>
      </c>
      <c r="D32" s="1041">
        <v>99.4</v>
      </c>
      <c r="E32" s="168">
        <v>99.9</v>
      </c>
      <c r="F32" s="168">
        <v>102.5</v>
      </c>
      <c r="G32" s="1041">
        <v>100</v>
      </c>
      <c r="H32" s="168">
        <v>101.5</v>
      </c>
      <c r="I32" s="168">
        <v>101</v>
      </c>
      <c r="J32" s="1041">
        <v>100.3</v>
      </c>
      <c r="K32" s="168">
        <v>100.9</v>
      </c>
      <c r="L32" s="375">
        <v>55.04</v>
      </c>
      <c r="M32" s="690">
        <v>64.88</v>
      </c>
    </row>
    <row r="33" spans="1:13" s="650" customFormat="1" ht="14.1" customHeight="1">
      <c r="A33" s="1062"/>
      <c r="B33" s="1063" t="s">
        <v>80</v>
      </c>
      <c r="C33" s="168">
        <v>99.5</v>
      </c>
      <c r="D33" s="1041">
        <v>99.6</v>
      </c>
      <c r="E33" s="168">
        <v>99.5</v>
      </c>
      <c r="F33" s="168">
        <v>102</v>
      </c>
      <c r="G33" s="1041">
        <v>99.8</v>
      </c>
      <c r="H33" s="168">
        <v>101.3</v>
      </c>
      <c r="I33" s="168">
        <v>101.2</v>
      </c>
      <c r="J33" s="1041">
        <v>100.3</v>
      </c>
      <c r="K33" s="168">
        <v>101.2</v>
      </c>
      <c r="L33" s="375">
        <v>55.71</v>
      </c>
      <c r="M33" s="690">
        <v>65.760000000000005</v>
      </c>
    </row>
    <row r="34" spans="1:13" s="680" customFormat="1" ht="14.1" customHeight="1">
      <c r="A34" s="411"/>
      <c r="B34" s="1064" t="s">
        <v>81</v>
      </c>
      <c r="C34" s="494">
        <v>99.4</v>
      </c>
      <c r="D34" s="1055">
        <v>99.9</v>
      </c>
      <c r="E34" s="494">
        <v>99.4</v>
      </c>
      <c r="F34" s="494">
        <v>101.5</v>
      </c>
      <c r="G34" s="1055">
        <v>100.2</v>
      </c>
      <c r="H34" s="494">
        <v>101.5</v>
      </c>
      <c r="I34" s="494">
        <v>101.4</v>
      </c>
      <c r="J34" s="1055">
        <v>100.2</v>
      </c>
      <c r="K34" s="494">
        <v>101.4</v>
      </c>
      <c r="L34" s="375">
        <v>56.84</v>
      </c>
      <c r="M34" s="690">
        <v>67.31</v>
      </c>
    </row>
    <row r="35" spans="1:13" s="680" customFormat="1" ht="14.1" customHeight="1">
      <c r="A35" s="411">
        <v>2018</v>
      </c>
      <c r="B35" s="1064" t="s">
        <v>82</v>
      </c>
      <c r="C35" s="494">
        <v>99.4</v>
      </c>
      <c r="D35" s="1055">
        <v>100</v>
      </c>
      <c r="E35" s="494">
        <v>100</v>
      </c>
      <c r="F35" s="494">
        <v>101.3</v>
      </c>
      <c r="G35" s="1055">
        <v>100.3</v>
      </c>
      <c r="H35" s="494">
        <v>100.3</v>
      </c>
      <c r="I35" s="494">
        <v>101.5</v>
      </c>
      <c r="J35" s="1055">
        <v>100.1</v>
      </c>
      <c r="K35" s="494">
        <v>100.1</v>
      </c>
      <c r="L35" s="375">
        <v>58.34</v>
      </c>
      <c r="M35" s="690">
        <v>67.03</v>
      </c>
    </row>
    <row r="36" spans="1:13" s="680" customFormat="1" ht="14.1" customHeight="1">
      <c r="A36" s="411"/>
      <c r="B36" s="1064" t="s">
        <v>83</v>
      </c>
      <c r="C36" s="494">
        <v>98.9</v>
      </c>
      <c r="D36" s="1055">
        <v>100</v>
      </c>
      <c r="E36" s="494">
        <v>100</v>
      </c>
      <c r="F36" s="494">
        <v>101.2</v>
      </c>
      <c r="G36" s="1055">
        <v>100</v>
      </c>
      <c r="H36" s="494">
        <v>100.3</v>
      </c>
      <c r="I36" s="494">
        <v>101.7</v>
      </c>
      <c r="J36" s="1055">
        <v>100.1</v>
      </c>
      <c r="K36" s="494">
        <v>100.2</v>
      </c>
      <c r="L36" s="375">
        <v>57.42</v>
      </c>
      <c r="M36" s="690">
        <v>66.209999999999994</v>
      </c>
    </row>
    <row r="37" spans="1:13" s="680" customFormat="1" ht="14.1" customHeight="1">
      <c r="A37" s="411"/>
      <c r="B37" s="1064" t="s">
        <v>72</v>
      </c>
      <c r="C37" s="494">
        <v>99.3</v>
      </c>
      <c r="D37" s="1055">
        <v>100.1</v>
      </c>
      <c r="E37" s="494">
        <v>100.1</v>
      </c>
      <c r="F37" s="494">
        <v>101</v>
      </c>
      <c r="G37" s="1055">
        <v>100</v>
      </c>
      <c r="H37" s="494">
        <v>100.3</v>
      </c>
      <c r="I37" s="494">
        <v>101.9</v>
      </c>
      <c r="J37" s="1055">
        <v>100.3</v>
      </c>
      <c r="K37" s="494">
        <v>100.5</v>
      </c>
      <c r="L37" s="375">
        <v>57.25</v>
      </c>
      <c r="M37" s="690">
        <v>66.849999999999994</v>
      </c>
    </row>
    <row r="38" spans="1:13" s="680" customFormat="1" ht="14.1" customHeight="1">
      <c r="A38" s="411"/>
      <c r="B38" s="1064" t="s">
        <v>73</v>
      </c>
      <c r="C38" s="494">
        <v>99</v>
      </c>
      <c r="D38" s="1055">
        <v>100.1</v>
      </c>
      <c r="E38" s="494">
        <v>100.2</v>
      </c>
      <c r="F38" s="494">
        <v>101.1</v>
      </c>
      <c r="G38" s="1055">
        <v>100.2</v>
      </c>
      <c r="H38" s="494">
        <v>100.5</v>
      </c>
      <c r="I38" s="494">
        <v>102.1</v>
      </c>
      <c r="J38" s="1055">
        <v>100.3</v>
      </c>
      <c r="K38" s="494">
        <v>100.8</v>
      </c>
      <c r="L38" s="375">
        <v>57.38</v>
      </c>
      <c r="M38" s="690">
        <v>66.239999999999995</v>
      </c>
    </row>
    <row r="39" spans="1:13" s="680" customFormat="1" ht="14.1" customHeight="1">
      <c r="A39" s="411"/>
      <c r="B39" s="1064" t="s">
        <v>74</v>
      </c>
      <c r="C39" s="494">
        <v>99.9</v>
      </c>
      <c r="D39" s="1055">
        <v>101</v>
      </c>
      <c r="E39" s="494">
        <v>101.2</v>
      </c>
      <c r="F39" s="494">
        <v>101</v>
      </c>
      <c r="G39" s="1055">
        <v>100</v>
      </c>
      <c r="H39" s="494">
        <v>100.5</v>
      </c>
      <c r="I39" s="494">
        <v>102.4</v>
      </c>
      <c r="J39" s="1055">
        <v>100.3</v>
      </c>
      <c r="K39" s="494">
        <v>101.1</v>
      </c>
      <c r="L39" s="375">
        <v>57.92</v>
      </c>
      <c r="M39" s="690">
        <v>67.23</v>
      </c>
    </row>
    <row r="40" spans="1:13" s="680" customFormat="1" ht="14.1" customHeight="1">
      <c r="A40" s="411"/>
      <c r="B40" s="1064" t="s">
        <v>75</v>
      </c>
      <c r="C40" s="494">
        <v>100</v>
      </c>
      <c r="D40" s="1055">
        <v>100.2</v>
      </c>
      <c r="E40" s="494">
        <v>101.4</v>
      </c>
      <c r="F40" s="494">
        <v>101.4</v>
      </c>
      <c r="G40" s="1055">
        <v>100.4</v>
      </c>
      <c r="H40" s="494">
        <v>100.9</v>
      </c>
      <c r="I40" s="494">
        <v>102.8</v>
      </c>
      <c r="J40" s="1055">
        <v>100.4</v>
      </c>
      <c r="K40" s="494">
        <v>101.5</v>
      </c>
      <c r="L40" s="375">
        <v>85.05</v>
      </c>
      <c r="M40" s="690">
        <v>68.599999999999994</v>
      </c>
    </row>
    <row r="41" spans="1:13" s="519" customFormat="1" ht="15" customHeight="1">
      <c r="A41" s="743" t="s">
        <v>869</v>
      </c>
      <c r="B41" s="743"/>
      <c r="C41" s="743"/>
      <c r="D41" s="743"/>
      <c r="E41" s="743"/>
      <c r="F41" s="743"/>
      <c r="G41" s="743"/>
      <c r="H41" s="743"/>
      <c r="I41" s="743"/>
      <c r="J41" s="743"/>
      <c r="K41" s="743"/>
      <c r="L41" s="1330"/>
      <c r="M41" s="1330"/>
    </row>
    <row r="42" spans="1:13" s="1353" customFormat="1" ht="12" customHeight="1">
      <c r="A42" s="1700" t="s">
        <v>868</v>
      </c>
      <c r="B42" s="1700"/>
      <c r="C42" s="1700"/>
      <c r="D42" s="1700"/>
      <c r="E42" s="1700"/>
      <c r="F42" s="1700"/>
      <c r="G42" s="1700"/>
      <c r="H42" s="1700"/>
      <c r="I42" s="1700"/>
      <c r="J42" s="1700"/>
      <c r="K42" s="1700"/>
      <c r="L42" s="1700"/>
      <c r="M42" s="1700"/>
    </row>
    <row r="43" spans="1:13" s="524" customFormat="1">
      <c r="L43" s="1155"/>
      <c r="M43" s="1155"/>
    </row>
  </sheetData>
  <mergeCells count="24">
    <mergeCell ref="A1:G1"/>
    <mergeCell ref="K1:L1"/>
    <mergeCell ref="A2:G2"/>
    <mergeCell ref="K2:L2"/>
    <mergeCell ref="H14:H15"/>
    <mergeCell ref="A15:B15"/>
    <mergeCell ref="C5:H8"/>
    <mergeCell ref="G14:G15"/>
    <mergeCell ref="A42:M42"/>
    <mergeCell ref="L3:M13"/>
    <mergeCell ref="M14:M15"/>
    <mergeCell ref="L14:L15"/>
    <mergeCell ref="I14:I15"/>
    <mergeCell ref="J14:J15"/>
    <mergeCell ref="F14:F15"/>
    <mergeCell ref="A3:B6"/>
    <mergeCell ref="C9:E13"/>
    <mergeCell ref="E14:E15"/>
    <mergeCell ref="I5:K13"/>
    <mergeCell ref="C14:C15"/>
    <mergeCell ref="D14:D15"/>
    <mergeCell ref="K14:K15"/>
    <mergeCell ref="F9:H13"/>
    <mergeCell ref="C3:K4"/>
  </mergeCells>
  <phoneticPr fontId="0" type="noConversion"/>
  <hyperlinks>
    <hyperlink ref="K1:L1" location="'Spis tablic     List of tables'!A91" display="Powrót do spisu tablic"/>
    <hyperlink ref="K2:L2" location="'Spis tablic     List of tables'!A9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90" zoomScaleNormal="90" workbookViewId="0">
      <selection activeCell="C3" sqref="C3:F3"/>
    </sheetView>
  </sheetViews>
  <sheetFormatPr defaultRowHeight="14.25"/>
  <cols>
    <col min="1" max="1" width="6.5" customWidth="1"/>
    <col min="2" max="2" width="16.25" customWidth="1"/>
    <col min="3" max="8" width="16.75" customWidth="1"/>
  </cols>
  <sheetData>
    <row r="1" spans="1:8" ht="12" customHeight="1">
      <c r="A1" s="1642" t="s">
        <v>928</v>
      </c>
      <c r="B1" s="1642"/>
      <c r="C1" s="1642"/>
      <c r="D1" s="1642"/>
      <c r="E1" s="7"/>
      <c r="F1" s="97" t="s">
        <v>32</v>
      </c>
      <c r="G1" s="51"/>
    </row>
    <row r="2" spans="1:8" s="1339" customFormat="1" ht="12" customHeight="1">
      <c r="A2" s="1699" t="s">
        <v>121</v>
      </c>
      <c r="B2" s="1699"/>
      <c r="C2" s="1699"/>
      <c r="D2" s="1699"/>
      <c r="E2" s="1344"/>
      <c r="F2" s="1382" t="s">
        <v>298</v>
      </c>
      <c r="G2" s="1431"/>
    </row>
    <row r="3" spans="1:8" ht="25.15" customHeight="1">
      <c r="A3" s="1638" t="s">
        <v>1870</v>
      </c>
      <c r="B3" s="1638"/>
      <c r="C3" s="1621" t="s">
        <v>1872</v>
      </c>
      <c r="D3" s="1625"/>
      <c r="E3" s="1625"/>
      <c r="F3" s="1628"/>
      <c r="G3" s="1628" t="s">
        <v>1874</v>
      </c>
      <c r="H3" s="1621" t="s">
        <v>1875</v>
      </c>
    </row>
    <row r="4" spans="1:8" ht="12" customHeight="1">
      <c r="A4" s="1626"/>
      <c r="B4" s="1626"/>
      <c r="C4" s="1664" t="s">
        <v>1871</v>
      </c>
      <c r="D4" s="1702"/>
      <c r="E4" s="1664" t="s">
        <v>1873</v>
      </c>
      <c r="F4" s="1702"/>
      <c r="G4" s="1629"/>
      <c r="H4" s="1622"/>
    </row>
    <row r="5" spans="1:8" ht="12" customHeight="1">
      <c r="A5" s="1626"/>
      <c r="B5" s="1626"/>
      <c r="C5" s="1665"/>
      <c r="D5" s="1703"/>
      <c r="E5" s="1665"/>
      <c r="F5" s="1703"/>
      <c r="G5" s="1629"/>
      <c r="H5" s="1622"/>
    </row>
    <row r="6" spans="1:8" ht="12" customHeight="1">
      <c r="A6" s="1626"/>
      <c r="B6" s="1626"/>
      <c r="C6" s="1665"/>
      <c r="D6" s="1703"/>
      <c r="E6" s="1665"/>
      <c r="F6" s="1703"/>
      <c r="G6" s="1629"/>
      <c r="H6" s="1622"/>
    </row>
    <row r="7" spans="1:8" ht="12" customHeight="1">
      <c r="A7" s="1626"/>
      <c r="B7" s="1626"/>
      <c r="C7" s="1665"/>
      <c r="D7" s="1703"/>
      <c r="E7" s="1665"/>
      <c r="F7" s="1703"/>
      <c r="G7" s="1629"/>
      <c r="H7" s="1622"/>
    </row>
    <row r="8" spans="1:8" ht="12" customHeight="1">
      <c r="A8" s="1626"/>
      <c r="B8" s="1626"/>
      <c r="C8" s="1666"/>
      <c r="D8" s="1704"/>
      <c r="E8" s="1666"/>
      <c r="F8" s="1704"/>
      <c r="G8" s="1632"/>
      <c r="H8" s="1622"/>
    </row>
    <row r="9" spans="1:8" ht="28.5" customHeight="1">
      <c r="A9" s="1631"/>
      <c r="B9" s="1631"/>
      <c r="C9" s="1047" t="s">
        <v>36</v>
      </c>
      <c r="D9" s="1047" t="s">
        <v>37</v>
      </c>
      <c r="E9" s="1047" t="s">
        <v>36</v>
      </c>
      <c r="F9" s="1047" t="s">
        <v>37</v>
      </c>
      <c r="G9" s="1048" t="s">
        <v>36</v>
      </c>
      <c r="H9" s="1630"/>
    </row>
    <row r="10" spans="1:8" s="502" customFormat="1" ht="15" customHeight="1">
      <c r="A10" s="775">
        <v>2016</v>
      </c>
      <c r="B10" s="822" t="s">
        <v>38</v>
      </c>
      <c r="C10" s="786" t="s">
        <v>17</v>
      </c>
      <c r="D10" s="769" t="s">
        <v>16</v>
      </c>
      <c r="E10" s="786" t="s">
        <v>17</v>
      </c>
      <c r="F10" s="763" t="s">
        <v>16</v>
      </c>
      <c r="G10" s="767" t="s">
        <v>680</v>
      </c>
      <c r="H10" s="1065">
        <v>-46159.5</v>
      </c>
    </row>
    <row r="11" spans="1:8" s="598" customFormat="1" ht="15" customHeight="1">
      <c r="A11" s="788">
        <v>2017</v>
      </c>
      <c r="B11" s="1066" t="s">
        <v>38</v>
      </c>
      <c r="C11" s="786" t="s">
        <v>17</v>
      </c>
      <c r="D11" s="763" t="s">
        <v>16</v>
      </c>
      <c r="E11" s="786" t="s">
        <v>17</v>
      </c>
      <c r="F11" s="763" t="s">
        <v>16</v>
      </c>
      <c r="G11" s="786" t="s">
        <v>17</v>
      </c>
      <c r="H11" s="1065">
        <v>-25369</v>
      </c>
    </row>
    <row r="12" spans="1:8" s="125" customFormat="1" ht="14.25" customHeight="1">
      <c r="A12" s="775"/>
      <c r="B12" s="822"/>
      <c r="C12" s="187"/>
      <c r="D12" s="763"/>
      <c r="E12" s="187"/>
      <c r="F12" s="763"/>
      <c r="G12" s="767"/>
      <c r="H12" s="1065"/>
    </row>
    <row r="13" spans="1:8" s="572" customFormat="1" ht="15" customHeight="1">
      <c r="A13" s="760">
        <v>2017</v>
      </c>
      <c r="B13" s="294" t="s">
        <v>700</v>
      </c>
      <c r="C13" s="187">
        <v>104.2</v>
      </c>
      <c r="D13" s="763">
        <v>100.6</v>
      </c>
      <c r="E13" s="187" t="s">
        <v>16</v>
      </c>
      <c r="F13" s="763" t="s">
        <v>16</v>
      </c>
      <c r="G13" s="767">
        <v>98.9</v>
      </c>
      <c r="H13" s="1065" t="s">
        <v>16</v>
      </c>
    </row>
    <row r="14" spans="1:8" s="598" customFormat="1" ht="15" customHeight="1">
      <c r="A14" s="765"/>
      <c r="B14" s="584" t="s">
        <v>701</v>
      </c>
      <c r="C14" s="767">
        <v>106.4</v>
      </c>
      <c r="D14" s="769">
        <v>100.3</v>
      </c>
      <c r="E14" s="187" t="s">
        <v>16</v>
      </c>
      <c r="F14" s="769" t="s">
        <v>16</v>
      </c>
      <c r="G14" s="767">
        <v>99</v>
      </c>
      <c r="H14" s="1065" t="s">
        <v>16</v>
      </c>
    </row>
    <row r="15" spans="1:8" s="598" customFormat="1" ht="15" customHeight="1">
      <c r="A15" s="765"/>
      <c r="B15" s="694" t="s">
        <v>699</v>
      </c>
      <c r="C15" s="767">
        <v>108.5</v>
      </c>
      <c r="D15" s="769">
        <v>106.7</v>
      </c>
      <c r="E15" s="187" t="s">
        <v>16</v>
      </c>
      <c r="F15" s="769" t="s">
        <v>16</v>
      </c>
      <c r="G15" s="767">
        <v>103.4</v>
      </c>
      <c r="H15" s="1065" t="s">
        <v>16</v>
      </c>
    </row>
    <row r="16" spans="1:8" s="1256" customFormat="1" ht="15" customHeight="1">
      <c r="A16" s="765">
        <v>2018</v>
      </c>
      <c r="B16" s="1310" t="s">
        <v>669</v>
      </c>
      <c r="C16" s="767">
        <v>105.5</v>
      </c>
      <c r="D16" s="769">
        <v>98</v>
      </c>
      <c r="E16" s="767" t="s">
        <v>16</v>
      </c>
      <c r="F16" s="769" t="s">
        <v>16</v>
      </c>
      <c r="G16" s="767">
        <v>106.6</v>
      </c>
      <c r="H16" s="1065">
        <v>3127.6</v>
      </c>
    </row>
    <row r="17" spans="1:9" s="510" customFormat="1" ht="13.5" customHeight="1">
      <c r="A17" s="1067"/>
      <c r="B17" s="772" t="s">
        <v>700</v>
      </c>
      <c r="C17" s="187">
        <v>107</v>
      </c>
      <c r="D17" s="763">
        <v>102</v>
      </c>
      <c r="E17" s="187" t="s">
        <v>16</v>
      </c>
      <c r="F17" s="769" t="s">
        <v>16</v>
      </c>
      <c r="G17" s="189" t="s">
        <v>17</v>
      </c>
      <c r="H17" s="1068" t="s">
        <v>17</v>
      </c>
    </row>
    <row r="18" spans="1:9" s="572" customFormat="1" ht="15" customHeight="1">
      <c r="A18" s="760">
        <v>2017</v>
      </c>
      <c r="B18" s="772" t="s">
        <v>73</v>
      </c>
      <c r="C18" s="187">
        <v>99.5</v>
      </c>
      <c r="D18" s="763">
        <v>86.7</v>
      </c>
      <c r="E18" s="187">
        <v>104.4</v>
      </c>
      <c r="F18" s="763">
        <v>98</v>
      </c>
      <c r="G18" s="189" t="s">
        <v>17</v>
      </c>
      <c r="H18" s="1069">
        <v>-982.7</v>
      </c>
    </row>
    <row r="19" spans="1:9" s="572" customFormat="1" ht="15" customHeight="1">
      <c r="A19" s="1067"/>
      <c r="B19" s="772" t="s">
        <v>74</v>
      </c>
      <c r="C19" s="187">
        <v>109.2</v>
      </c>
      <c r="D19" s="763">
        <v>105.4</v>
      </c>
      <c r="E19" s="187">
        <v>108.3</v>
      </c>
      <c r="F19" s="763">
        <v>112</v>
      </c>
      <c r="G19" s="189" t="s">
        <v>17</v>
      </c>
      <c r="H19" s="1069">
        <v>-160.6</v>
      </c>
    </row>
    <row r="20" spans="1:9" s="572" customFormat="1" ht="15" customHeight="1">
      <c r="A20" s="1067"/>
      <c r="B20" s="772" t="s">
        <v>75</v>
      </c>
      <c r="C20" s="187">
        <v>104.4</v>
      </c>
      <c r="D20" s="763">
        <v>102.6</v>
      </c>
      <c r="E20" s="187">
        <v>111.6</v>
      </c>
      <c r="F20" s="763">
        <v>116.7</v>
      </c>
      <c r="G20" s="187">
        <v>98.9</v>
      </c>
      <c r="H20" s="1069">
        <v>5860.4</v>
      </c>
    </row>
    <row r="21" spans="1:9" s="605" customFormat="1" ht="15" customHeight="1">
      <c r="A21" s="1067"/>
      <c r="B21" s="772" t="s">
        <v>76</v>
      </c>
      <c r="C21" s="187">
        <v>106.2</v>
      </c>
      <c r="D21" s="763">
        <v>91.6</v>
      </c>
      <c r="E21" s="187">
        <v>119.8</v>
      </c>
      <c r="F21" s="763">
        <v>103.5</v>
      </c>
      <c r="G21" s="189" t="s">
        <v>17</v>
      </c>
      <c r="H21" s="1069">
        <v>2351.6</v>
      </c>
    </row>
    <row r="22" spans="1:9" s="605" customFormat="1" ht="15" customHeight="1">
      <c r="A22" s="1067"/>
      <c r="B22" s="772" t="s">
        <v>77</v>
      </c>
      <c r="C22" s="187">
        <v>108.8</v>
      </c>
      <c r="D22" s="763">
        <v>105.8</v>
      </c>
      <c r="E22" s="187">
        <v>123.6</v>
      </c>
      <c r="F22" s="763">
        <v>100.4</v>
      </c>
      <c r="G22" s="189" t="s">
        <v>17</v>
      </c>
      <c r="H22" s="1069">
        <v>4888</v>
      </c>
    </row>
    <row r="23" spans="1:9" s="598" customFormat="1" ht="15" customHeight="1">
      <c r="A23" s="1070"/>
      <c r="B23" s="814" t="s">
        <v>78</v>
      </c>
      <c r="C23" s="767">
        <v>104.4</v>
      </c>
      <c r="D23" s="769">
        <v>105.7</v>
      </c>
      <c r="E23" s="767">
        <v>115.3</v>
      </c>
      <c r="F23" s="769">
        <v>110.8</v>
      </c>
      <c r="G23" s="767">
        <v>99</v>
      </c>
      <c r="H23" s="791">
        <v>3775.1</v>
      </c>
      <c r="I23" s="621"/>
    </row>
    <row r="24" spans="1:9" s="598" customFormat="1" ht="15" customHeight="1">
      <c r="A24" s="1070"/>
      <c r="B24" s="814" t="s">
        <v>79</v>
      </c>
      <c r="C24" s="767">
        <v>112.3</v>
      </c>
      <c r="D24" s="769">
        <v>105</v>
      </c>
      <c r="E24" s="767">
        <v>120.2</v>
      </c>
      <c r="F24" s="769">
        <v>102.5</v>
      </c>
      <c r="G24" s="786" t="s">
        <v>17</v>
      </c>
      <c r="H24" s="791">
        <v>2669.3</v>
      </c>
      <c r="I24" s="621"/>
    </row>
    <row r="25" spans="1:9" s="598" customFormat="1" ht="15" customHeight="1">
      <c r="A25" s="1070"/>
      <c r="B25" s="814" t="s">
        <v>80</v>
      </c>
      <c r="C25" s="767">
        <v>109.2</v>
      </c>
      <c r="D25" s="769">
        <v>98.9</v>
      </c>
      <c r="E25" s="767">
        <v>119.9</v>
      </c>
      <c r="F25" s="769">
        <v>105</v>
      </c>
      <c r="G25" s="786" t="s">
        <v>17</v>
      </c>
      <c r="H25" s="791">
        <v>-2412.4</v>
      </c>
      <c r="I25" s="621"/>
    </row>
    <row r="26" spans="1:9" s="598" customFormat="1" ht="15" customHeight="1">
      <c r="A26" s="1070"/>
      <c r="B26" s="814" t="s">
        <v>81</v>
      </c>
      <c r="C26" s="767">
        <v>102.8</v>
      </c>
      <c r="D26" s="769">
        <v>90</v>
      </c>
      <c r="E26" s="767">
        <v>112.8</v>
      </c>
      <c r="F26" s="769">
        <v>127</v>
      </c>
      <c r="G26" s="767">
        <v>103.4</v>
      </c>
      <c r="H26" s="791">
        <v>-25369</v>
      </c>
      <c r="I26" s="621"/>
    </row>
    <row r="27" spans="1:9" s="598" customFormat="1" ht="15" customHeight="1">
      <c r="A27" s="1070">
        <v>2018</v>
      </c>
      <c r="B27" s="814" t="s">
        <v>82</v>
      </c>
      <c r="C27" s="767">
        <v>108.7</v>
      </c>
      <c r="D27" s="769">
        <v>104.1</v>
      </c>
      <c r="E27" s="767">
        <v>134.69999999999999</v>
      </c>
      <c r="F27" s="769">
        <v>42.2</v>
      </c>
      <c r="G27" s="786" t="s">
        <v>17</v>
      </c>
      <c r="H27" s="768">
        <v>8562.2000000000007</v>
      </c>
      <c r="I27" s="621"/>
    </row>
    <row r="28" spans="1:9" s="598" customFormat="1" ht="15" customHeight="1">
      <c r="A28" s="1070"/>
      <c r="B28" s="814" t="s">
        <v>83</v>
      </c>
      <c r="C28" s="767">
        <v>107.3</v>
      </c>
      <c r="D28" s="769">
        <v>97.7</v>
      </c>
      <c r="E28" s="767">
        <v>131.30000000000001</v>
      </c>
      <c r="F28" s="769">
        <v>103.3</v>
      </c>
      <c r="G28" s="786" t="s">
        <v>17</v>
      </c>
      <c r="H28" s="768">
        <v>4460.8</v>
      </c>
      <c r="I28" s="621"/>
    </row>
    <row r="29" spans="1:9" s="598" customFormat="1" ht="15" customHeight="1">
      <c r="A29" s="1070"/>
      <c r="B29" s="814" t="s">
        <v>72</v>
      </c>
      <c r="C29" s="767">
        <v>101.6</v>
      </c>
      <c r="D29" s="769">
        <v>111.2</v>
      </c>
      <c r="E29" s="767">
        <v>116.1</v>
      </c>
      <c r="F29" s="769">
        <v>132.1</v>
      </c>
      <c r="G29" s="767">
        <v>106.6</v>
      </c>
      <c r="H29" s="768">
        <v>3127.6</v>
      </c>
      <c r="I29" s="621"/>
    </row>
    <row r="30" spans="1:9" s="598" customFormat="1" ht="15" customHeight="1">
      <c r="A30" s="1070"/>
      <c r="B30" s="814" t="s">
        <v>73</v>
      </c>
      <c r="C30" s="767">
        <v>109.3</v>
      </c>
      <c r="D30" s="769">
        <v>93.2</v>
      </c>
      <c r="E30" s="767">
        <v>119.7</v>
      </c>
      <c r="F30" s="769">
        <v>101</v>
      </c>
      <c r="G30" s="786" t="s">
        <v>17</v>
      </c>
      <c r="H30" s="791">
        <v>9325.2000000000007</v>
      </c>
      <c r="I30" s="621"/>
    </row>
    <row r="31" spans="1:9" s="598" customFormat="1" ht="15" customHeight="1">
      <c r="A31" s="1070"/>
      <c r="B31" s="814" t="s">
        <v>74</v>
      </c>
      <c r="C31" s="767">
        <v>105.2</v>
      </c>
      <c r="D31" s="769">
        <v>101.4</v>
      </c>
      <c r="E31" s="767">
        <v>120.7</v>
      </c>
      <c r="F31" s="769">
        <v>112.9</v>
      </c>
      <c r="G31" s="786" t="s">
        <v>17</v>
      </c>
      <c r="H31" s="768">
        <v>9585.2999999999993</v>
      </c>
      <c r="I31" s="621"/>
    </row>
    <row r="32" spans="1:9" s="598" customFormat="1" ht="15" customHeight="1">
      <c r="A32" s="1070"/>
      <c r="B32" s="814" t="s">
        <v>75</v>
      </c>
      <c r="C32" s="767">
        <v>106.7</v>
      </c>
      <c r="D32" s="769">
        <v>104.2</v>
      </c>
      <c r="E32" s="767">
        <v>124.7</v>
      </c>
      <c r="F32" s="769">
        <v>120.6</v>
      </c>
      <c r="G32" s="767">
        <v>110.3</v>
      </c>
      <c r="H32" s="768">
        <v>9535.5</v>
      </c>
      <c r="I32" s="621"/>
    </row>
    <row r="33" spans="1:8" s="125" customFormat="1" ht="20.100000000000001" customHeight="1">
      <c r="A33" s="2269" t="s">
        <v>871</v>
      </c>
      <c r="B33" s="2269"/>
      <c r="C33" s="2269"/>
      <c r="D33" s="2269"/>
      <c r="E33" s="2269"/>
      <c r="F33" s="2269"/>
      <c r="G33" s="2269"/>
      <c r="H33" s="2269"/>
    </row>
    <row r="34" spans="1:8" s="1353" customFormat="1" ht="12" customHeight="1">
      <c r="A34" s="1606" t="s">
        <v>870</v>
      </c>
      <c r="B34" s="1606"/>
      <c r="C34" s="1606"/>
      <c r="D34" s="1606"/>
      <c r="E34" s="1606"/>
      <c r="F34" s="1606"/>
      <c r="G34" s="1606"/>
      <c r="H34" s="1606"/>
    </row>
  </sheetData>
  <mergeCells count="10">
    <mergeCell ref="A1:D1"/>
    <mergeCell ref="A2:D2"/>
    <mergeCell ref="A34:H34"/>
    <mergeCell ref="A33:H33"/>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92" display="Powrót do spisu tablic"/>
    <hyperlink ref="F2" location="'Spis tablic     List of tables'!A9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activeCell="B3" sqref="B3:D4"/>
    </sheetView>
  </sheetViews>
  <sheetFormatPr defaultRowHeight="14.25"/>
  <cols>
    <col min="1" max="1" width="16.125" style="198" customWidth="1"/>
    <col min="2" max="14" width="8.75" style="198" customWidth="1"/>
    <col min="15" max="16384" width="9" style="198"/>
  </cols>
  <sheetData>
    <row r="1" spans="1:14">
      <c r="A1" s="2274" t="s">
        <v>927</v>
      </c>
      <c r="B1" s="2274"/>
      <c r="C1" s="2274"/>
      <c r="D1" s="2274"/>
      <c r="E1" s="2274"/>
      <c r="F1" s="2274"/>
      <c r="G1" s="2274"/>
      <c r="H1" s="2274"/>
      <c r="I1" s="230"/>
      <c r="M1" s="2176" t="s">
        <v>32</v>
      </c>
      <c r="N1" s="2176"/>
    </row>
    <row r="2" spans="1:14" s="1359" customFormat="1">
      <c r="A2" s="1870" t="s">
        <v>304</v>
      </c>
      <c r="B2" s="1870"/>
      <c r="C2" s="1870"/>
      <c r="D2" s="1870"/>
      <c r="E2" s="1870"/>
      <c r="F2" s="1870"/>
      <c r="G2" s="1870"/>
      <c r="H2" s="1360"/>
      <c r="M2" s="2177" t="s">
        <v>298</v>
      </c>
      <c r="N2" s="2177"/>
    </row>
    <row r="3" spans="1:14">
      <c r="A3" s="2201" t="s">
        <v>1876</v>
      </c>
      <c r="B3" s="2136" t="s">
        <v>1878</v>
      </c>
      <c r="C3" s="2276"/>
      <c r="D3" s="2277"/>
      <c r="E3" s="2275" t="s">
        <v>1883</v>
      </c>
      <c r="F3" s="1734"/>
      <c r="G3" s="1734"/>
      <c r="H3" s="1734"/>
      <c r="I3" s="1734"/>
      <c r="J3" s="1734"/>
      <c r="K3" s="1734"/>
      <c r="L3" s="1734"/>
      <c r="M3" s="1734"/>
      <c r="N3" s="1734"/>
    </row>
    <row r="4" spans="1:14" ht="40.5" customHeight="1">
      <c r="A4" s="2280"/>
      <c r="B4" s="2278"/>
      <c r="C4" s="2278"/>
      <c r="D4" s="2279"/>
      <c r="E4" s="2043"/>
      <c r="F4" s="1980"/>
      <c r="G4" s="1980"/>
      <c r="H4" s="1980"/>
      <c r="I4" s="1980"/>
      <c r="J4" s="1980"/>
      <c r="K4" s="1980"/>
      <c r="L4" s="1980"/>
      <c r="M4" s="1980"/>
      <c r="N4" s="1980"/>
    </row>
    <row r="5" spans="1:14" ht="14.25" customHeight="1">
      <c r="A5" s="1970"/>
      <c r="B5" s="1772" t="s">
        <v>1877</v>
      </c>
      <c r="C5" s="1772" t="s">
        <v>1879</v>
      </c>
      <c r="D5" s="1772" t="s">
        <v>1880</v>
      </c>
      <c r="E5" s="1854" t="s">
        <v>1881</v>
      </c>
      <c r="F5" s="1858" t="s">
        <v>1882</v>
      </c>
      <c r="G5" s="1873" t="s">
        <v>1884</v>
      </c>
      <c r="H5" s="1071"/>
      <c r="I5" s="1858" t="s">
        <v>1886</v>
      </c>
      <c r="J5" s="1858" t="s">
        <v>1887</v>
      </c>
      <c r="K5" s="1858" t="s">
        <v>1888</v>
      </c>
      <c r="L5" s="1873" t="s">
        <v>1889</v>
      </c>
      <c r="M5" s="1071"/>
      <c r="N5" s="2271" t="s">
        <v>1891</v>
      </c>
    </row>
    <row r="6" spans="1:14">
      <c r="A6" s="1970"/>
      <c r="B6" s="1785"/>
      <c r="C6" s="1785"/>
      <c r="D6" s="1785"/>
      <c r="E6" s="1854"/>
      <c r="F6" s="1858"/>
      <c r="G6" s="1873"/>
      <c r="H6" s="1071"/>
      <c r="I6" s="1858"/>
      <c r="J6" s="1858"/>
      <c r="K6" s="1858"/>
      <c r="L6" s="1873"/>
      <c r="M6" s="1071"/>
      <c r="N6" s="1844"/>
    </row>
    <row r="7" spans="1:14">
      <c r="A7" s="1970"/>
      <c r="B7" s="1785"/>
      <c r="C7" s="1785"/>
      <c r="D7" s="1785"/>
      <c r="E7" s="1854"/>
      <c r="F7" s="1858"/>
      <c r="G7" s="1873"/>
      <c r="H7" s="1857" t="s">
        <v>1885</v>
      </c>
      <c r="I7" s="1854"/>
      <c r="J7" s="1858"/>
      <c r="K7" s="1858"/>
      <c r="L7" s="1873"/>
      <c r="M7" s="1841" t="s">
        <v>1890</v>
      </c>
      <c r="N7" s="1844"/>
    </row>
    <row r="8" spans="1:14">
      <c r="A8" s="1970"/>
      <c r="B8" s="1785"/>
      <c r="C8" s="1785"/>
      <c r="D8" s="1785"/>
      <c r="E8" s="1854"/>
      <c r="F8" s="1858"/>
      <c r="G8" s="1873"/>
      <c r="H8" s="1858"/>
      <c r="I8" s="1854"/>
      <c r="J8" s="1858"/>
      <c r="K8" s="1858"/>
      <c r="L8" s="1873"/>
      <c r="M8" s="1844"/>
      <c r="N8" s="1844"/>
    </row>
    <row r="9" spans="1:14">
      <c r="A9" s="1970"/>
      <c r="B9" s="1785"/>
      <c r="C9" s="1785"/>
      <c r="D9" s="1785"/>
      <c r="E9" s="1854"/>
      <c r="F9" s="1858"/>
      <c r="G9" s="1873"/>
      <c r="H9" s="1858"/>
      <c r="I9" s="1854"/>
      <c r="J9" s="1858"/>
      <c r="K9" s="1858"/>
      <c r="L9" s="1873"/>
      <c r="M9" s="1844"/>
      <c r="N9" s="1844"/>
    </row>
    <row r="10" spans="1:14">
      <c r="A10" s="1970"/>
      <c r="B10" s="1785"/>
      <c r="C10" s="1785"/>
      <c r="D10" s="1785"/>
      <c r="E10" s="1854"/>
      <c r="F10" s="1858"/>
      <c r="G10" s="1873"/>
      <c r="H10" s="1858"/>
      <c r="I10" s="1854"/>
      <c r="J10" s="1858"/>
      <c r="K10" s="1858"/>
      <c r="L10" s="1873"/>
      <c r="M10" s="1844"/>
      <c r="N10" s="1844"/>
    </row>
    <row r="11" spans="1:14" ht="14.25" customHeight="1">
      <c r="A11" s="1970"/>
      <c r="B11" s="1785"/>
      <c r="C11" s="1785"/>
      <c r="D11" s="1785"/>
      <c r="E11" s="1854"/>
      <c r="F11" s="1858"/>
      <c r="G11" s="1873"/>
      <c r="H11" s="1858"/>
      <c r="I11" s="1854"/>
      <c r="J11" s="1858"/>
      <c r="K11" s="1858"/>
      <c r="L11" s="1873"/>
      <c r="M11" s="1844"/>
      <c r="N11" s="1844"/>
    </row>
    <row r="12" spans="1:14">
      <c r="A12" s="1970"/>
      <c r="B12" s="1786"/>
      <c r="C12" s="1786"/>
      <c r="D12" s="1786"/>
      <c r="E12" s="1875"/>
      <c r="F12" s="1865"/>
      <c r="G12" s="1874"/>
      <c r="H12" s="1865"/>
      <c r="I12" s="1875"/>
      <c r="J12" s="1865"/>
      <c r="K12" s="1865"/>
      <c r="L12" s="1874"/>
      <c r="M12" s="2272"/>
      <c r="N12" s="2272"/>
    </row>
    <row r="13" spans="1:14" ht="32.25" customHeight="1">
      <c r="A13" s="1971"/>
      <c r="B13" s="2209" t="s">
        <v>1892</v>
      </c>
      <c r="C13" s="1921"/>
      <c r="D13" s="1922"/>
      <c r="E13" s="2214" t="s">
        <v>1893</v>
      </c>
      <c r="F13" s="2214"/>
      <c r="G13" s="2214"/>
      <c r="H13" s="2214"/>
      <c r="I13" s="2273"/>
      <c r="J13" s="2281" t="s">
        <v>1894</v>
      </c>
      <c r="K13" s="2214"/>
      <c r="L13" s="2214"/>
      <c r="M13" s="2214"/>
      <c r="N13" s="2214"/>
    </row>
    <row r="14" spans="1:14" ht="25.15" customHeight="1">
      <c r="A14" s="1072" t="s">
        <v>124</v>
      </c>
      <c r="B14" s="695">
        <v>38433.557999999997</v>
      </c>
      <c r="C14" s="695">
        <v>23109.253000000001</v>
      </c>
      <c r="D14" s="695">
        <v>15324.305</v>
      </c>
      <c r="E14" s="321">
        <v>192576</v>
      </c>
      <c r="F14" s="321">
        <v>401982</v>
      </c>
      <c r="G14" s="321">
        <v>402852</v>
      </c>
      <c r="H14" s="321">
        <v>1604</v>
      </c>
      <c r="I14" s="551">
        <v>-870</v>
      </c>
      <c r="J14" s="1073">
        <v>5.01</v>
      </c>
      <c r="K14" s="1073">
        <v>10.5</v>
      </c>
      <c r="L14" s="1073">
        <v>10.5</v>
      </c>
      <c r="M14" s="1073">
        <v>4</v>
      </c>
      <c r="N14" s="1074" t="s">
        <v>681</v>
      </c>
    </row>
    <row r="15" spans="1:14" ht="12" customHeight="1">
      <c r="A15" s="1075" t="s">
        <v>125</v>
      </c>
      <c r="B15" s="1076"/>
      <c r="C15" s="1076"/>
      <c r="D15" s="1076"/>
      <c r="E15" s="1077"/>
      <c r="F15" s="874"/>
      <c r="G15" s="874"/>
      <c r="H15" s="874"/>
      <c r="I15" s="874"/>
      <c r="J15" s="1078"/>
      <c r="K15" s="1078"/>
      <c r="L15" s="1078"/>
      <c r="M15" s="1078"/>
      <c r="N15" s="1079"/>
    </row>
    <row r="16" spans="1:14" ht="18" customHeight="1">
      <c r="A16" s="1080" t="s">
        <v>126</v>
      </c>
      <c r="B16" s="494">
        <v>2902.547</v>
      </c>
      <c r="C16" s="494">
        <v>1996.356</v>
      </c>
      <c r="D16" s="494">
        <v>906.19100000000003</v>
      </c>
      <c r="E16" s="310">
        <v>13919</v>
      </c>
      <c r="F16" s="310">
        <v>28401</v>
      </c>
      <c r="G16" s="310">
        <v>32038</v>
      </c>
      <c r="H16" s="310">
        <v>121</v>
      </c>
      <c r="I16" s="329">
        <v>-3637</v>
      </c>
      <c r="J16" s="1081">
        <v>4.8</v>
      </c>
      <c r="K16" s="1081">
        <v>9.8000000000000007</v>
      </c>
      <c r="L16" s="1081">
        <v>11</v>
      </c>
      <c r="M16" s="1081">
        <v>4.3</v>
      </c>
      <c r="N16" s="1082">
        <v>-1.3</v>
      </c>
    </row>
    <row r="17" spans="1:16" ht="18" customHeight="1">
      <c r="A17" s="1080" t="s">
        <v>127</v>
      </c>
      <c r="B17" s="494">
        <v>2082.944</v>
      </c>
      <c r="C17" s="494">
        <v>1234.999</v>
      </c>
      <c r="D17" s="494">
        <v>847.94500000000005</v>
      </c>
      <c r="E17" s="310">
        <v>10193</v>
      </c>
      <c r="F17" s="310">
        <v>20900</v>
      </c>
      <c r="G17" s="310">
        <v>21252</v>
      </c>
      <c r="H17" s="310">
        <v>107</v>
      </c>
      <c r="I17" s="329">
        <v>-352</v>
      </c>
      <c r="J17" s="1081">
        <v>4.9000000000000004</v>
      </c>
      <c r="K17" s="1081">
        <v>10</v>
      </c>
      <c r="L17" s="1081">
        <v>10.199999999999999</v>
      </c>
      <c r="M17" s="1081">
        <v>5.0999999999999996</v>
      </c>
      <c r="N17" s="1083">
        <v>-0.2</v>
      </c>
      <c r="P17" s="306"/>
    </row>
    <row r="18" spans="1:16" ht="18" customHeight="1">
      <c r="A18" s="1080" t="s">
        <v>128</v>
      </c>
      <c r="B18" s="494">
        <v>2126.317</v>
      </c>
      <c r="C18" s="494">
        <v>988.36500000000001</v>
      </c>
      <c r="D18" s="494">
        <v>1137.952</v>
      </c>
      <c r="E18" s="131">
        <v>10568</v>
      </c>
      <c r="F18" s="131">
        <v>20898</v>
      </c>
      <c r="G18" s="131">
        <v>23427</v>
      </c>
      <c r="H18" s="131">
        <v>97</v>
      </c>
      <c r="I18" s="552">
        <v>-2529</v>
      </c>
      <c r="J18" s="828">
        <v>5</v>
      </c>
      <c r="K18" s="828">
        <v>9.8000000000000007</v>
      </c>
      <c r="L18" s="828">
        <v>11</v>
      </c>
      <c r="M18" s="828">
        <v>4.5999999999999996</v>
      </c>
      <c r="N18" s="1084">
        <v>-1.2</v>
      </c>
      <c r="P18" s="306"/>
    </row>
    <row r="19" spans="1:16" ht="18" customHeight="1">
      <c r="A19" s="1080" t="s">
        <v>129</v>
      </c>
      <c r="B19" s="494">
        <v>1016.832</v>
      </c>
      <c r="C19" s="494">
        <v>659.68899999999996</v>
      </c>
      <c r="D19" s="494">
        <v>357.14299999999997</v>
      </c>
      <c r="E19" s="310">
        <v>4953</v>
      </c>
      <c r="F19" s="310">
        <v>10300</v>
      </c>
      <c r="G19" s="310">
        <v>10285</v>
      </c>
      <c r="H19" s="310">
        <v>48</v>
      </c>
      <c r="I19" s="329">
        <v>15</v>
      </c>
      <c r="J19" s="1081">
        <v>4.9000000000000004</v>
      </c>
      <c r="K19" s="1081">
        <v>10.1</v>
      </c>
      <c r="L19" s="1081">
        <v>10.1</v>
      </c>
      <c r="M19" s="1081">
        <v>4.7</v>
      </c>
      <c r="N19" s="1083">
        <v>0</v>
      </c>
      <c r="P19" s="306"/>
    </row>
    <row r="20" spans="1:16" ht="18" customHeight="1">
      <c r="A20" s="1080" t="s">
        <v>130</v>
      </c>
      <c r="B20" s="494">
        <v>2476.3150000000001</v>
      </c>
      <c r="C20" s="494">
        <v>1553.425</v>
      </c>
      <c r="D20" s="494">
        <v>922.89</v>
      </c>
      <c r="E20" s="310">
        <v>11542</v>
      </c>
      <c r="F20" s="310">
        <v>23782</v>
      </c>
      <c r="G20" s="310">
        <v>31172</v>
      </c>
      <c r="H20" s="310">
        <v>110</v>
      </c>
      <c r="I20" s="310">
        <v>-7390</v>
      </c>
      <c r="J20" s="1081">
        <v>4.7</v>
      </c>
      <c r="K20" s="1081">
        <v>9.6</v>
      </c>
      <c r="L20" s="1081">
        <v>12.6</v>
      </c>
      <c r="M20" s="1081">
        <v>4.5999999999999996</v>
      </c>
      <c r="N20" s="1082">
        <v>-3</v>
      </c>
      <c r="P20" s="306"/>
    </row>
    <row r="21" spans="1:16" s="292" customFormat="1" ht="18" customHeight="1">
      <c r="A21" s="1085" t="s">
        <v>131</v>
      </c>
      <c r="B21" s="695">
        <v>3391.38</v>
      </c>
      <c r="C21" s="695">
        <v>1637.85</v>
      </c>
      <c r="D21" s="695">
        <v>1753.53</v>
      </c>
      <c r="E21" s="309">
        <v>18305</v>
      </c>
      <c r="F21" s="309">
        <v>38161</v>
      </c>
      <c r="G21" s="309">
        <v>31852</v>
      </c>
      <c r="H21" s="309">
        <v>142</v>
      </c>
      <c r="I21" s="309">
        <v>6309</v>
      </c>
      <c r="J21" s="1086">
        <v>5.4</v>
      </c>
      <c r="K21" s="1086">
        <v>11.3</v>
      </c>
      <c r="L21" s="1086">
        <v>9.4</v>
      </c>
      <c r="M21" s="1086">
        <v>3.7</v>
      </c>
      <c r="N21" s="1087">
        <v>1.9</v>
      </c>
      <c r="P21" s="306"/>
    </row>
    <row r="22" spans="1:16" ht="18" customHeight="1">
      <c r="A22" s="1080" t="s">
        <v>132</v>
      </c>
      <c r="B22" s="494">
        <v>5384.6170000000002</v>
      </c>
      <c r="C22" s="494">
        <v>3463.5140000000001</v>
      </c>
      <c r="D22" s="494">
        <v>1921.1030000000001</v>
      </c>
      <c r="E22" s="310">
        <v>27142</v>
      </c>
      <c r="F22" s="310">
        <v>61850</v>
      </c>
      <c r="G22" s="310">
        <v>57237</v>
      </c>
      <c r="H22" s="310">
        <v>212</v>
      </c>
      <c r="I22" s="310">
        <v>4613</v>
      </c>
      <c r="J22" s="1081">
        <v>5.0999999999999996</v>
      </c>
      <c r="K22" s="1081">
        <v>11.5</v>
      </c>
      <c r="L22" s="1081">
        <v>10.7</v>
      </c>
      <c r="M22" s="1081">
        <v>3.4</v>
      </c>
      <c r="N22" s="1083">
        <v>0.9</v>
      </c>
      <c r="P22" s="307"/>
    </row>
    <row r="23" spans="1:16" ht="18" customHeight="1">
      <c r="A23" s="1080" t="s">
        <v>133</v>
      </c>
      <c r="B23" s="494">
        <v>990.06899999999996</v>
      </c>
      <c r="C23" s="494">
        <v>522.59400000000005</v>
      </c>
      <c r="D23" s="494">
        <v>467.47500000000002</v>
      </c>
      <c r="E23" s="310">
        <v>4760</v>
      </c>
      <c r="F23" s="310">
        <v>9083</v>
      </c>
      <c r="G23" s="310">
        <v>10880</v>
      </c>
      <c r="H23" s="310">
        <v>31</v>
      </c>
      <c r="I23" s="310">
        <v>-1797</v>
      </c>
      <c r="J23" s="833">
        <v>4.8</v>
      </c>
      <c r="K23" s="168">
        <v>9.1999999999999993</v>
      </c>
      <c r="L23" s="168">
        <v>11</v>
      </c>
      <c r="M23" s="168">
        <v>3.4</v>
      </c>
      <c r="N23" s="833">
        <v>-1.8</v>
      </c>
      <c r="P23" s="306"/>
    </row>
    <row r="24" spans="1:16" ht="18" customHeight="1">
      <c r="A24" s="1080" t="s">
        <v>134</v>
      </c>
      <c r="B24" s="494">
        <v>2129.1379999999999</v>
      </c>
      <c r="C24" s="494">
        <v>876.24300000000005</v>
      </c>
      <c r="D24" s="494">
        <v>1252.895</v>
      </c>
      <c r="E24" s="310">
        <v>10988</v>
      </c>
      <c r="F24" s="310">
        <v>21927</v>
      </c>
      <c r="G24" s="310">
        <v>19327</v>
      </c>
      <c r="H24" s="310">
        <v>72</v>
      </c>
      <c r="I24" s="310">
        <v>2600</v>
      </c>
      <c r="J24" s="1081">
        <v>5.2</v>
      </c>
      <c r="K24" s="1081">
        <v>10.3</v>
      </c>
      <c r="L24" s="1081">
        <v>9.1</v>
      </c>
      <c r="M24" s="1081">
        <v>3.3</v>
      </c>
      <c r="N24" s="1083">
        <v>1.2</v>
      </c>
      <c r="P24" s="306"/>
    </row>
    <row r="25" spans="1:16" ht="18" customHeight="1">
      <c r="A25" s="1080" t="s">
        <v>135</v>
      </c>
      <c r="B25" s="494">
        <v>1184.548</v>
      </c>
      <c r="C25" s="494">
        <v>719.15099999999995</v>
      </c>
      <c r="D25" s="494">
        <v>465.39699999999999</v>
      </c>
      <c r="E25" s="310">
        <v>5912</v>
      </c>
      <c r="F25" s="310">
        <v>12054</v>
      </c>
      <c r="G25" s="310">
        <v>12526</v>
      </c>
      <c r="H25" s="310">
        <v>57</v>
      </c>
      <c r="I25" s="310">
        <v>-472</v>
      </c>
      <c r="J25" s="1081">
        <v>5</v>
      </c>
      <c r="K25" s="1081">
        <v>10.199999999999999</v>
      </c>
      <c r="L25" s="1081">
        <v>10.6</v>
      </c>
      <c r="M25" s="1081">
        <v>4.7</v>
      </c>
      <c r="N25" s="1082">
        <v>-0.4</v>
      </c>
      <c r="P25" s="306"/>
    </row>
    <row r="26" spans="1:16" ht="18" customHeight="1">
      <c r="A26" s="1080" t="s">
        <v>136</v>
      </c>
      <c r="B26" s="494">
        <v>2324.2510000000002</v>
      </c>
      <c r="C26" s="494">
        <v>1484.837</v>
      </c>
      <c r="D26" s="494">
        <v>839.41399999999999</v>
      </c>
      <c r="E26" s="310">
        <v>12594</v>
      </c>
      <c r="F26" s="310">
        <v>27481</v>
      </c>
      <c r="G26" s="310">
        <v>21650</v>
      </c>
      <c r="H26" s="310">
        <v>104</v>
      </c>
      <c r="I26" s="310">
        <v>5831</v>
      </c>
      <c r="J26" s="1081">
        <v>5.4</v>
      </c>
      <c r="K26" s="1081">
        <v>11.9</v>
      </c>
      <c r="L26" s="1081">
        <v>9.3000000000000007</v>
      </c>
      <c r="M26" s="1081">
        <v>3.8</v>
      </c>
      <c r="N26" s="1083">
        <v>2.5</v>
      </c>
      <c r="P26" s="306"/>
    </row>
    <row r="27" spans="1:16" ht="18" customHeight="1">
      <c r="A27" s="1080" t="s">
        <v>137</v>
      </c>
      <c r="B27" s="494">
        <v>4548.18</v>
      </c>
      <c r="C27" s="494">
        <v>3496.038</v>
      </c>
      <c r="D27" s="494">
        <v>1052.1420000000001</v>
      </c>
      <c r="E27" s="310">
        <v>22449</v>
      </c>
      <c r="F27" s="310">
        <v>44971</v>
      </c>
      <c r="G27" s="310">
        <v>51404</v>
      </c>
      <c r="H27" s="310">
        <v>181</v>
      </c>
      <c r="I27" s="310">
        <v>-6433</v>
      </c>
      <c r="J27" s="1081">
        <v>4.9000000000000004</v>
      </c>
      <c r="K27" s="1081">
        <v>9.9</v>
      </c>
      <c r="L27" s="1081">
        <v>11.3</v>
      </c>
      <c r="M27" s="1081">
        <v>4</v>
      </c>
      <c r="N27" s="1082">
        <v>-1.4</v>
      </c>
      <c r="P27" s="306"/>
    </row>
    <row r="28" spans="1:16" ht="18" customHeight="1">
      <c r="A28" s="1080" t="s">
        <v>138</v>
      </c>
      <c r="B28" s="494">
        <v>1247.732</v>
      </c>
      <c r="C28" s="494">
        <v>556.17600000000004</v>
      </c>
      <c r="D28" s="494">
        <v>691.55600000000004</v>
      </c>
      <c r="E28" s="310">
        <v>5866</v>
      </c>
      <c r="F28" s="310">
        <v>10915</v>
      </c>
      <c r="G28" s="310">
        <v>14330</v>
      </c>
      <c r="H28" s="310">
        <v>31</v>
      </c>
      <c r="I28" s="310">
        <v>-3415</v>
      </c>
      <c r="J28" s="1081">
        <v>4.7</v>
      </c>
      <c r="K28" s="1081">
        <v>8.6999999999999993</v>
      </c>
      <c r="L28" s="1081">
        <v>11.5</v>
      </c>
      <c r="M28" s="1081">
        <v>2.8</v>
      </c>
      <c r="N28" s="1082">
        <v>-2.7</v>
      </c>
      <c r="P28" s="306"/>
    </row>
    <row r="29" spans="1:16" ht="18" customHeight="1">
      <c r="A29" s="1080" t="s">
        <v>139</v>
      </c>
      <c r="B29" s="494">
        <v>1433.9449999999999</v>
      </c>
      <c r="C29" s="494">
        <v>846.42200000000003</v>
      </c>
      <c r="D29" s="494">
        <v>587.52300000000002</v>
      </c>
      <c r="E29" s="310">
        <v>6834</v>
      </c>
      <c r="F29" s="310">
        <v>14533</v>
      </c>
      <c r="G29" s="310">
        <v>14423</v>
      </c>
      <c r="H29" s="310">
        <v>61</v>
      </c>
      <c r="I29" s="310">
        <v>110</v>
      </c>
      <c r="J29" s="1081">
        <v>4.8</v>
      </c>
      <c r="K29" s="1081">
        <v>10.1</v>
      </c>
      <c r="L29" s="1081">
        <v>10.1</v>
      </c>
      <c r="M29" s="1081">
        <v>4.2</v>
      </c>
      <c r="N29" s="1083">
        <v>0.1</v>
      </c>
      <c r="P29" s="306"/>
    </row>
    <row r="30" spans="1:16" ht="18" customHeight="1">
      <c r="A30" s="1080" t="s">
        <v>140</v>
      </c>
      <c r="B30" s="494">
        <v>3489.21</v>
      </c>
      <c r="C30" s="494">
        <v>1903.38</v>
      </c>
      <c r="D30" s="494">
        <v>1585.83</v>
      </c>
      <c r="E30" s="310">
        <v>18320</v>
      </c>
      <c r="F30" s="310">
        <v>40450</v>
      </c>
      <c r="G30" s="310">
        <v>33261</v>
      </c>
      <c r="H30" s="310">
        <v>156</v>
      </c>
      <c r="I30" s="310">
        <v>7189</v>
      </c>
      <c r="J30" s="1081">
        <v>5.3</v>
      </c>
      <c r="K30" s="1081">
        <v>11.6</v>
      </c>
      <c r="L30" s="1081">
        <v>9.5</v>
      </c>
      <c r="M30" s="1081">
        <v>3.9</v>
      </c>
      <c r="N30" s="1083">
        <v>2.1</v>
      </c>
      <c r="P30" s="306"/>
    </row>
    <row r="31" spans="1:16" ht="18" customHeight="1">
      <c r="A31" s="1080" t="s">
        <v>141</v>
      </c>
      <c r="B31" s="494">
        <v>1705.5329999999999</v>
      </c>
      <c r="C31" s="494">
        <v>1170.2139999999999</v>
      </c>
      <c r="D31" s="494">
        <v>535.31899999999996</v>
      </c>
      <c r="E31" s="310">
        <v>8231</v>
      </c>
      <c r="F31" s="310">
        <v>16276</v>
      </c>
      <c r="G31" s="310">
        <v>17788</v>
      </c>
      <c r="H31" s="310">
        <v>74</v>
      </c>
      <c r="I31" s="310">
        <v>-1512</v>
      </c>
      <c r="J31" s="1081">
        <v>4.8</v>
      </c>
      <c r="K31" s="1081">
        <v>9.5</v>
      </c>
      <c r="L31" s="1081">
        <v>10.4</v>
      </c>
      <c r="M31" s="1081">
        <v>4.5999999999999996</v>
      </c>
      <c r="N31" s="1082">
        <v>-0.9</v>
      </c>
      <c r="P31" s="306"/>
    </row>
    <row r="32" spans="1:16" ht="19.899999999999999" customHeight="1">
      <c r="A32" s="2182" t="s">
        <v>872</v>
      </c>
      <c r="B32" s="1711"/>
      <c r="C32" s="1711"/>
      <c r="D32" s="1711"/>
      <c r="E32" s="1711"/>
      <c r="F32" s="1711"/>
      <c r="G32" s="1711"/>
      <c r="H32" s="1711"/>
      <c r="I32" s="1711"/>
      <c r="J32" s="1711"/>
      <c r="K32" s="1711"/>
      <c r="L32" s="1711"/>
      <c r="M32" s="1711"/>
      <c r="N32" s="1711"/>
      <c r="P32" s="306"/>
    </row>
    <row r="33" spans="1:16" s="1359" customFormat="1" ht="12" customHeight="1">
      <c r="A33" s="2270" t="s">
        <v>583</v>
      </c>
      <c r="B33" s="2270"/>
      <c r="C33" s="2270"/>
      <c r="D33" s="2270"/>
      <c r="E33" s="2270"/>
      <c r="F33" s="2270"/>
      <c r="G33" s="2270"/>
      <c r="H33" s="2270"/>
      <c r="I33" s="2270"/>
      <c r="J33" s="2270"/>
      <c r="K33" s="2270"/>
      <c r="L33" s="1713"/>
      <c r="M33" s="1713"/>
      <c r="N33" s="1713"/>
      <c r="P33" s="1478"/>
    </row>
    <row r="34" spans="1:16">
      <c r="F34" s="399"/>
      <c r="P34" s="306"/>
    </row>
    <row r="35" spans="1:16">
      <c r="P35" s="306"/>
    </row>
    <row r="36" spans="1:16">
      <c r="B36" s="306"/>
      <c r="C36" s="306"/>
      <c r="D36" s="306"/>
      <c r="E36" s="371"/>
      <c r="F36" s="371"/>
      <c r="G36" s="371"/>
      <c r="H36" s="371"/>
      <c r="I36" s="371"/>
      <c r="P36" s="308"/>
    </row>
    <row r="37" spans="1:16">
      <c r="B37" s="306"/>
      <c r="C37" s="306"/>
      <c r="D37" s="306"/>
      <c r="E37" s="371"/>
      <c r="F37" s="371"/>
      <c r="G37" s="371"/>
      <c r="H37" s="371"/>
      <c r="I37" s="371"/>
    </row>
    <row r="38" spans="1:16">
      <c r="B38" s="306"/>
      <c r="C38" s="306"/>
      <c r="D38" s="306"/>
      <c r="E38" s="371"/>
      <c r="F38" s="371"/>
      <c r="G38" s="371"/>
      <c r="H38" s="371"/>
      <c r="I38" s="371"/>
    </row>
    <row r="39" spans="1:16">
      <c r="B39" s="306"/>
      <c r="C39" s="307"/>
      <c r="D39" s="307"/>
      <c r="E39" s="373"/>
      <c r="F39" s="373"/>
      <c r="G39" s="373"/>
      <c r="H39" s="373"/>
      <c r="I39" s="373"/>
    </row>
    <row r="40" spans="1:16">
      <c r="A40" s="305"/>
      <c r="B40" s="306"/>
      <c r="C40" s="306"/>
      <c r="D40" s="306"/>
      <c r="E40" s="371"/>
      <c r="F40" s="371"/>
      <c r="G40" s="371"/>
      <c r="H40" s="371"/>
      <c r="I40" s="371"/>
    </row>
    <row r="41" spans="1:16">
      <c r="A41" s="305"/>
      <c r="B41" s="307"/>
      <c r="C41" s="306"/>
      <c r="D41" s="306"/>
      <c r="E41" s="371"/>
      <c r="F41" s="371"/>
      <c r="G41" s="371"/>
      <c r="H41" s="371"/>
      <c r="I41" s="371"/>
    </row>
    <row r="42" spans="1:16">
      <c r="A42" s="306"/>
      <c r="B42" s="306"/>
      <c r="C42" s="306"/>
      <c r="D42" s="306"/>
      <c r="E42" s="371"/>
      <c r="F42" s="371"/>
      <c r="G42" s="371"/>
      <c r="H42" s="371"/>
      <c r="I42" s="371"/>
    </row>
    <row r="43" spans="1:16">
      <c r="A43" s="306"/>
      <c r="B43" s="306"/>
      <c r="C43" s="306"/>
      <c r="D43" s="306"/>
      <c r="E43" s="371"/>
      <c r="F43" s="371"/>
      <c r="G43" s="371"/>
      <c r="H43" s="371"/>
      <c r="I43" s="371"/>
    </row>
    <row r="44" spans="1:16">
      <c r="A44" s="306"/>
      <c r="B44" s="306"/>
      <c r="C44" s="306"/>
      <c r="D44" s="306"/>
      <c r="E44" s="371"/>
      <c r="F44" s="371"/>
      <c r="G44" s="371"/>
      <c r="H44" s="371"/>
      <c r="I44" s="371"/>
    </row>
    <row r="45" spans="1:16">
      <c r="A45" s="306"/>
      <c r="B45" s="306"/>
      <c r="C45" s="306"/>
      <c r="D45" s="306"/>
      <c r="E45" s="371"/>
      <c r="F45" s="371"/>
      <c r="G45" s="371"/>
      <c r="H45" s="371"/>
      <c r="I45" s="371"/>
    </row>
    <row r="46" spans="1:16">
      <c r="A46" s="306"/>
      <c r="B46" s="306"/>
      <c r="C46" s="306"/>
      <c r="D46" s="306"/>
      <c r="E46" s="371"/>
      <c r="F46" s="371"/>
      <c r="G46" s="371"/>
      <c r="H46" s="371"/>
      <c r="I46" s="371"/>
    </row>
    <row r="47" spans="1:16">
      <c r="A47" s="307"/>
      <c r="B47" s="306"/>
      <c r="C47" s="306"/>
      <c r="D47" s="306"/>
      <c r="E47" s="371"/>
      <c r="F47" s="371"/>
      <c r="G47" s="371"/>
      <c r="H47" s="371"/>
      <c r="I47" s="371"/>
    </row>
    <row r="48" spans="1:16">
      <c r="A48" s="306"/>
      <c r="B48" s="306"/>
      <c r="C48" s="306"/>
      <c r="D48" s="306"/>
      <c r="E48" s="371"/>
      <c r="F48" s="371"/>
      <c r="G48" s="371"/>
      <c r="H48" s="371"/>
      <c r="I48" s="371"/>
    </row>
    <row r="49" spans="1:9">
      <c r="A49" s="306"/>
      <c r="B49" s="306"/>
      <c r="C49" s="306"/>
      <c r="D49" s="306"/>
      <c r="E49" s="371"/>
      <c r="F49" s="371"/>
      <c r="G49" s="371"/>
      <c r="H49" s="371"/>
      <c r="I49" s="371"/>
    </row>
    <row r="50" spans="1:9">
      <c r="A50" s="306"/>
      <c r="B50" s="306"/>
      <c r="C50" s="308"/>
      <c r="D50" s="308"/>
      <c r="E50" s="374"/>
      <c r="F50" s="374"/>
      <c r="G50" s="374"/>
      <c r="H50" s="374"/>
      <c r="I50" s="374"/>
    </row>
    <row r="51" spans="1:9">
      <c r="A51" s="306"/>
      <c r="B51" s="306"/>
    </row>
    <row r="52" spans="1:9">
      <c r="A52" s="306"/>
      <c r="B52" s="308"/>
    </row>
    <row r="53" spans="1:9">
      <c r="A53" s="306"/>
    </row>
    <row r="54" spans="1:9">
      <c r="A54" s="306"/>
    </row>
    <row r="55" spans="1:9">
      <c r="A55" s="306"/>
    </row>
    <row r="56" spans="1:9">
      <c r="A56" s="306"/>
    </row>
    <row r="57" spans="1:9">
      <c r="A57" s="306"/>
    </row>
    <row r="58" spans="1:9">
      <c r="A58" s="308"/>
    </row>
    <row r="59" spans="1:9">
      <c r="A59" s="305"/>
    </row>
  </sheetData>
  <mergeCells count="25">
    <mergeCell ref="A1:H1"/>
    <mergeCell ref="M1:N1"/>
    <mergeCell ref="A2:G2"/>
    <mergeCell ref="M2:N2"/>
    <mergeCell ref="H7:H12"/>
    <mergeCell ref="D5:D12"/>
    <mergeCell ref="M7:M12"/>
    <mergeCell ref="I5:I12"/>
    <mergeCell ref="J5:J12"/>
    <mergeCell ref="E3:N4"/>
    <mergeCell ref="B3:D4"/>
    <mergeCell ref="A3:A13"/>
    <mergeCell ref="B13:D13"/>
    <mergeCell ref="B5:B12"/>
    <mergeCell ref="J13:N13"/>
    <mergeCell ref="C5:C12"/>
    <mergeCell ref="A33:N33"/>
    <mergeCell ref="A32:N32"/>
    <mergeCell ref="K5:K12"/>
    <mergeCell ref="E5:E12"/>
    <mergeCell ref="F5:F12"/>
    <mergeCell ref="L5:L12"/>
    <mergeCell ref="N5:N12"/>
    <mergeCell ref="G5:G12"/>
    <mergeCell ref="E13:I13"/>
  </mergeCells>
  <phoneticPr fontId="70" type="noConversion"/>
  <hyperlinks>
    <hyperlink ref="M1:N1" location="'Spis tablic     List of tables'!A93" display="Powrót do spisu tablic"/>
    <hyperlink ref="M2:N2" location="'Spis tablic     List of tables'!A9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80" zoomScaleNormal="80" workbookViewId="0">
      <selection activeCell="A30" sqref="A30:XFD30"/>
    </sheetView>
  </sheetViews>
  <sheetFormatPr defaultRowHeight="14.25"/>
  <cols>
    <col min="1" max="1" width="6.75" customWidth="1"/>
    <col min="2" max="2" width="13.75" customWidth="1"/>
    <col min="3" max="9" width="12.625" customWidth="1"/>
    <col min="10" max="10" width="12.625" style="487" customWidth="1"/>
    <col min="11" max="11" width="12.625" customWidth="1"/>
  </cols>
  <sheetData>
    <row r="1" spans="1:12">
      <c r="A1" s="1710" t="s">
        <v>496</v>
      </c>
      <c r="B1" s="1710"/>
      <c r="C1" s="1710"/>
      <c r="D1" s="1711"/>
      <c r="E1" s="1711"/>
      <c r="F1" s="524"/>
      <c r="J1" s="97" t="s">
        <v>32</v>
      </c>
    </row>
    <row r="2" spans="1:12">
      <c r="A2" s="1709" t="s">
        <v>156</v>
      </c>
      <c r="B2" s="1709"/>
      <c r="C2" s="1709"/>
      <c r="D2" s="111"/>
      <c r="E2" s="111"/>
      <c r="F2" s="524"/>
      <c r="J2" s="1355" t="s">
        <v>298</v>
      </c>
      <c r="K2" s="1339"/>
      <c r="L2" s="1339"/>
    </row>
    <row r="3" spans="1:12" s="1339" customFormat="1">
      <c r="A3" s="1735" t="s">
        <v>497</v>
      </c>
      <c r="B3" s="1735"/>
      <c r="C3" s="1735"/>
      <c r="D3" s="1735"/>
      <c r="E3" s="1735"/>
      <c r="F3" s="1735"/>
    </row>
    <row r="4" spans="1:12" s="1339" customFormat="1">
      <c r="A4" s="1736" t="s">
        <v>157</v>
      </c>
      <c r="B4" s="1736"/>
      <c r="C4" s="1736"/>
      <c r="D4" s="1736"/>
      <c r="E4" s="1736"/>
      <c r="F4" s="1736"/>
    </row>
    <row r="5" spans="1:12" ht="12" customHeight="1">
      <c r="A5" s="175"/>
      <c r="B5" s="175"/>
      <c r="C5" s="175"/>
      <c r="D5" s="175"/>
      <c r="E5" s="175"/>
      <c r="F5" s="175"/>
      <c r="G5" s="175"/>
      <c r="H5" s="197"/>
      <c r="I5" s="197"/>
      <c r="J5" s="197"/>
      <c r="K5" s="197"/>
    </row>
    <row r="6" spans="1:12" ht="15.95" customHeight="1">
      <c r="A6" s="1722" t="s">
        <v>1133</v>
      </c>
      <c r="B6" s="1737"/>
      <c r="C6" s="1731" t="s">
        <v>1132</v>
      </c>
      <c r="D6" s="1717"/>
      <c r="E6" s="1717"/>
      <c r="F6" s="1717"/>
      <c r="G6" s="1717"/>
      <c r="H6" s="1717"/>
      <c r="I6" s="1717"/>
      <c r="J6" s="831"/>
      <c r="K6" s="832"/>
    </row>
    <row r="7" spans="1:12" ht="15.95" customHeight="1">
      <c r="A7" s="1737"/>
      <c r="B7" s="1737"/>
      <c r="C7" s="423"/>
      <c r="D7" s="423"/>
      <c r="E7" s="423"/>
      <c r="F7" s="423"/>
      <c r="G7" s="423"/>
      <c r="H7" s="832"/>
      <c r="I7" s="832"/>
      <c r="J7" s="1633" t="s">
        <v>1141</v>
      </c>
      <c r="K7" s="1621" t="s">
        <v>1142</v>
      </c>
    </row>
    <row r="8" spans="1:12" ht="140.1" customHeight="1">
      <c r="A8" s="1737"/>
      <c r="B8" s="1738"/>
      <c r="C8" s="1721" t="s">
        <v>1134</v>
      </c>
      <c r="D8" s="1733" t="s">
        <v>1135</v>
      </c>
      <c r="E8" s="1733" t="s">
        <v>1136</v>
      </c>
      <c r="F8" s="1733" t="s">
        <v>1137</v>
      </c>
      <c r="G8" s="1733" t="s">
        <v>1138</v>
      </c>
      <c r="H8" s="1633" t="s">
        <v>1139</v>
      </c>
      <c r="I8" s="1621" t="s">
        <v>1140</v>
      </c>
      <c r="J8" s="1742"/>
      <c r="K8" s="1622"/>
    </row>
    <row r="9" spans="1:12" ht="14.25" customHeight="1">
      <c r="A9" s="1737"/>
      <c r="B9" s="1738"/>
      <c r="C9" s="1723"/>
      <c r="D9" s="1744"/>
      <c r="E9" s="1744"/>
      <c r="F9" s="1744"/>
      <c r="G9" s="1744"/>
      <c r="H9" s="1634"/>
      <c r="I9" s="1743"/>
      <c r="J9" s="1718"/>
      <c r="K9" s="1741"/>
    </row>
    <row r="10" spans="1:12" ht="24" customHeight="1">
      <c r="A10" s="1739"/>
      <c r="B10" s="1740"/>
      <c r="C10" s="1732" t="s">
        <v>984</v>
      </c>
      <c r="D10" s="1732"/>
      <c r="E10" s="1732"/>
      <c r="F10" s="1732"/>
      <c r="G10" s="1732"/>
      <c r="H10" s="1732"/>
      <c r="I10" s="1732"/>
      <c r="J10" s="1732"/>
      <c r="K10" s="1717"/>
    </row>
    <row r="11" spans="1:12" s="571" customFormat="1" ht="16.149999999999999" customHeight="1">
      <c r="A11" s="100">
        <v>2017</v>
      </c>
      <c r="B11" s="109" t="s">
        <v>73</v>
      </c>
      <c r="C11" s="142">
        <v>15.3</v>
      </c>
      <c r="D11" s="207">
        <v>9.8000000000000007</v>
      </c>
      <c r="E11" s="207">
        <v>7.3</v>
      </c>
      <c r="F11" s="207">
        <v>23</v>
      </c>
      <c r="G11" s="207">
        <v>4.5</v>
      </c>
      <c r="H11" s="168">
        <v>8.3000000000000007</v>
      </c>
      <c r="I11" s="602">
        <v>7.2</v>
      </c>
      <c r="J11" s="168">
        <v>9.6999999999999993</v>
      </c>
      <c r="K11" s="834">
        <v>9.9</v>
      </c>
    </row>
    <row r="12" spans="1:12" s="571" customFormat="1" ht="16.149999999999999" customHeight="1">
      <c r="A12" s="100"/>
      <c r="B12" s="109" t="s">
        <v>74</v>
      </c>
      <c r="C12" s="142">
        <v>15.3</v>
      </c>
      <c r="D12" s="207">
        <v>9.8000000000000007</v>
      </c>
      <c r="E12" s="207">
        <v>7.3</v>
      </c>
      <c r="F12" s="207">
        <v>23.1</v>
      </c>
      <c r="G12" s="207">
        <v>4.5999999999999996</v>
      </c>
      <c r="H12" s="168">
        <v>8.3000000000000007</v>
      </c>
      <c r="I12" s="602">
        <v>7.3</v>
      </c>
      <c r="J12" s="168">
        <v>9.6999999999999993</v>
      </c>
      <c r="K12" s="833">
        <v>10</v>
      </c>
    </row>
    <row r="13" spans="1:12" s="571" customFormat="1" ht="16.149999999999999" customHeight="1">
      <c r="A13" s="100"/>
      <c r="B13" s="109" t="s">
        <v>75</v>
      </c>
      <c r="C13" s="142">
        <v>15.3</v>
      </c>
      <c r="D13" s="207">
        <v>9.9</v>
      </c>
      <c r="E13" s="207">
        <v>7.4</v>
      </c>
      <c r="F13" s="207">
        <v>23.2</v>
      </c>
      <c r="G13" s="207">
        <v>4.5999999999999996</v>
      </c>
      <c r="H13" s="168">
        <v>8.4</v>
      </c>
      <c r="I13" s="602">
        <v>7.3</v>
      </c>
      <c r="J13" s="168">
        <v>9.6</v>
      </c>
      <c r="K13" s="833">
        <v>10</v>
      </c>
    </row>
    <row r="14" spans="1:12" s="604" customFormat="1" ht="16.149999999999999" customHeight="1">
      <c r="A14" s="100"/>
      <c r="B14" s="109" t="s">
        <v>76</v>
      </c>
      <c r="C14" s="142">
        <v>15.272</v>
      </c>
      <c r="D14" s="207">
        <v>9.9480000000000004</v>
      </c>
      <c r="E14" s="207">
        <v>7.3710000000000004</v>
      </c>
      <c r="F14" s="207">
        <v>23.463000000000001</v>
      </c>
      <c r="G14" s="207">
        <v>4.57</v>
      </c>
      <c r="H14" s="168">
        <v>8.3559999999999999</v>
      </c>
      <c r="I14" s="602">
        <v>7.9530000000000003</v>
      </c>
      <c r="J14" s="168">
        <v>9.4819999999999993</v>
      </c>
      <c r="K14" s="833">
        <v>10.02</v>
      </c>
    </row>
    <row r="15" spans="1:12" s="604" customFormat="1" ht="16.149999999999999" customHeight="1">
      <c r="A15" s="100"/>
      <c r="B15" s="109" t="s">
        <v>77</v>
      </c>
      <c r="C15" s="142">
        <v>15.273</v>
      </c>
      <c r="D15" s="207">
        <v>9.9550000000000001</v>
      </c>
      <c r="E15" s="207">
        <v>7.3810000000000002</v>
      </c>
      <c r="F15" s="207">
        <v>23.542999999999999</v>
      </c>
      <c r="G15" s="207">
        <v>4.5739999999999998</v>
      </c>
      <c r="H15" s="168">
        <v>8.3439999999999994</v>
      </c>
      <c r="I15" s="602">
        <v>7.95</v>
      </c>
      <c r="J15" s="168">
        <v>9.4689999999999994</v>
      </c>
      <c r="K15" s="833">
        <v>10.028</v>
      </c>
    </row>
    <row r="16" spans="1:12" s="604" customFormat="1" ht="16.149999999999999" customHeight="1">
      <c r="A16" s="100"/>
      <c r="B16" s="109" t="s">
        <v>78</v>
      </c>
      <c r="C16" s="142">
        <v>15.3</v>
      </c>
      <c r="D16" s="207">
        <v>9.9329999999999998</v>
      </c>
      <c r="E16" s="207">
        <v>7.3840000000000003</v>
      </c>
      <c r="F16" s="207">
        <v>23.538</v>
      </c>
      <c r="G16" s="207">
        <v>4.617</v>
      </c>
      <c r="H16" s="168">
        <v>8.3569999999999993</v>
      </c>
      <c r="I16" s="602">
        <v>7.9649999999999999</v>
      </c>
      <c r="J16" s="168">
        <v>9.4589999999999996</v>
      </c>
      <c r="K16" s="833">
        <v>10.035</v>
      </c>
    </row>
    <row r="17" spans="1:11" s="652" customFormat="1" ht="16.149999999999999" customHeight="1">
      <c r="A17" s="100"/>
      <c r="B17" s="109" t="s">
        <v>79</v>
      </c>
      <c r="C17" s="142">
        <v>15.071999999999999</v>
      </c>
      <c r="D17" s="207">
        <v>9.9480000000000004</v>
      </c>
      <c r="E17" s="207">
        <v>7.3949999999999996</v>
      </c>
      <c r="F17" s="207">
        <v>23.774000000000001</v>
      </c>
      <c r="G17" s="207">
        <v>4.6740000000000004</v>
      </c>
      <c r="H17" s="168">
        <v>8.39</v>
      </c>
      <c r="I17" s="602">
        <v>7.9889999999999999</v>
      </c>
      <c r="J17" s="168">
        <v>9.4440000000000008</v>
      </c>
      <c r="K17" s="833">
        <v>10.013</v>
      </c>
    </row>
    <row r="18" spans="1:11" s="652" customFormat="1" ht="16.149999999999999" customHeight="1">
      <c r="A18" s="100"/>
      <c r="B18" s="109" t="s">
        <v>80</v>
      </c>
      <c r="C18" s="142">
        <v>15.09</v>
      </c>
      <c r="D18" s="207">
        <v>9.9309999999999992</v>
      </c>
      <c r="E18" s="207">
        <v>7.28</v>
      </c>
      <c r="F18" s="207">
        <v>23.870999999999999</v>
      </c>
      <c r="G18" s="207">
        <v>4.7050000000000001</v>
      </c>
      <c r="H18" s="168">
        <v>8.39</v>
      </c>
      <c r="I18" s="602">
        <v>7.9779999999999998</v>
      </c>
      <c r="J18" s="168">
        <v>9.4339999999999993</v>
      </c>
      <c r="K18" s="833">
        <v>10.016999999999999</v>
      </c>
    </row>
    <row r="19" spans="1:11" s="652" customFormat="1" ht="16.149999999999999" customHeight="1">
      <c r="A19" s="100"/>
      <c r="B19" s="109" t="s">
        <v>81</v>
      </c>
      <c r="C19" s="142">
        <v>15.096</v>
      </c>
      <c r="D19" s="207">
        <v>9.8710000000000004</v>
      </c>
      <c r="E19" s="207">
        <v>7.2350000000000003</v>
      </c>
      <c r="F19" s="207">
        <v>23.895</v>
      </c>
      <c r="G19" s="207">
        <v>4.694</v>
      </c>
      <c r="H19" s="168">
        <v>8.4139999999999997</v>
      </c>
      <c r="I19" s="602">
        <v>7.9340000000000002</v>
      </c>
      <c r="J19" s="168">
        <v>9.423</v>
      </c>
      <c r="K19" s="833">
        <v>9.9570000000000007</v>
      </c>
    </row>
    <row r="20" spans="1:11" s="652" customFormat="1" ht="16.149999999999999" customHeight="1">
      <c r="A20" s="100"/>
      <c r="B20" s="109"/>
      <c r="C20" s="142"/>
      <c r="D20" s="207"/>
      <c r="E20" s="207"/>
      <c r="F20" s="207"/>
      <c r="G20" s="207"/>
      <c r="H20" s="168"/>
      <c r="I20" s="602"/>
      <c r="J20" s="168"/>
      <c r="K20" s="833"/>
    </row>
    <row r="21" spans="1:11" s="652" customFormat="1" ht="16.149999999999999" customHeight="1">
      <c r="A21" s="349">
        <v>2018</v>
      </c>
      <c r="B21" s="109" t="s">
        <v>82</v>
      </c>
      <c r="C21" s="142">
        <v>15.599</v>
      </c>
      <c r="D21" s="207">
        <v>9.7919999999999998</v>
      </c>
      <c r="E21" s="207">
        <v>7.26</v>
      </c>
      <c r="F21" s="207">
        <v>24.198</v>
      </c>
      <c r="G21" s="207">
        <v>4.742</v>
      </c>
      <c r="H21" s="168">
        <v>8.4600000000000009</v>
      </c>
      <c r="I21" s="602">
        <v>8.4730000000000008</v>
      </c>
      <c r="J21" s="168">
        <v>10.217000000000001</v>
      </c>
      <c r="K21" s="833">
        <v>10.282</v>
      </c>
    </row>
    <row r="22" spans="1:11" s="652" customFormat="1" ht="16.149999999999999" customHeight="1">
      <c r="A22" s="100"/>
      <c r="B22" s="109" t="s">
        <v>83</v>
      </c>
      <c r="C22" s="142">
        <v>15.632</v>
      </c>
      <c r="D22" s="207">
        <v>9.8859999999999992</v>
      </c>
      <c r="E22" s="207">
        <v>7.2629999999999999</v>
      </c>
      <c r="F22" s="207">
        <v>24.239000000000001</v>
      </c>
      <c r="G22" s="207">
        <v>4.7729999999999997</v>
      </c>
      <c r="H22" s="168">
        <v>8.5380000000000003</v>
      </c>
      <c r="I22" s="602">
        <v>8.4770000000000003</v>
      </c>
      <c r="J22" s="168">
        <v>10.222</v>
      </c>
      <c r="K22" s="833">
        <v>10.332000000000001</v>
      </c>
    </row>
    <row r="23" spans="1:11" s="652" customFormat="1" ht="16.149999999999999" customHeight="1">
      <c r="A23" s="100"/>
      <c r="B23" s="109" t="s">
        <v>72</v>
      </c>
      <c r="C23" s="142">
        <v>15.717000000000001</v>
      </c>
      <c r="D23" s="207">
        <v>9.9139999999999997</v>
      </c>
      <c r="E23" s="207">
        <v>7.2569999999999997</v>
      </c>
      <c r="F23" s="207">
        <v>24.327000000000002</v>
      </c>
      <c r="G23" s="207">
        <v>4.8220000000000001</v>
      </c>
      <c r="H23" s="168">
        <v>8.3059999999999992</v>
      </c>
      <c r="I23" s="602">
        <v>8.5069999999999997</v>
      </c>
      <c r="J23" s="168">
        <v>10.228999999999999</v>
      </c>
      <c r="K23" s="833">
        <v>10.316000000000001</v>
      </c>
    </row>
    <row r="24" spans="1:11" s="652" customFormat="1" ht="16.149999999999999" customHeight="1">
      <c r="A24" s="100"/>
      <c r="B24" s="109" t="s">
        <v>73</v>
      </c>
      <c r="C24" s="142">
        <v>15.73</v>
      </c>
      <c r="D24" s="207">
        <v>10.016999999999999</v>
      </c>
      <c r="E24" s="207">
        <v>7.3</v>
      </c>
      <c r="F24" s="207">
        <v>24.6</v>
      </c>
      <c r="G24" s="207">
        <v>4.8259999999999996</v>
      </c>
      <c r="H24" s="168">
        <v>8.6059999999999999</v>
      </c>
      <c r="I24" s="602">
        <v>8.51</v>
      </c>
      <c r="J24" s="168">
        <v>10.151</v>
      </c>
      <c r="K24" s="833">
        <v>10.3</v>
      </c>
    </row>
    <row r="25" spans="1:11" s="652" customFormat="1" ht="16.149999999999999" customHeight="1">
      <c r="A25" s="100"/>
      <c r="B25" s="109" t="s">
        <v>74</v>
      </c>
      <c r="C25" s="142">
        <v>15.73</v>
      </c>
      <c r="D25" s="207">
        <v>10</v>
      </c>
      <c r="E25" s="207">
        <v>7.3</v>
      </c>
      <c r="F25" s="207">
        <v>24.7</v>
      </c>
      <c r="G25" s="207">
        <v>4.8</v>
      </c>
      <c r="H25" s="168">
        <v>8.6</v>
      </c>
      <c r="I25" s="602">
        <v>8.5</v>
      </c>
      <c r="J25" s="168">
        <v>10.199999999999999</v>
      </c>
      <c r="K25" s="833">
        <v>10.4</v>
      </c>
    </row>
    <row r="26" spans="1:11" s="652" customFormat="1" ht="16.149999999999999" customHeight="1">
      <c r="A26" s="100"/>
      <c r="B26" s="109" t="s">
        <v>75</v>
      </c>
      <c r="C26" s="142">
        <v>15.673999999999999</v>
      </c>
      <c r="D26" s="207">
        <v>10.067</v>
      </c>
      <c r="E26" s="207">
        <v>7.31</v>
      </c>
      <c r="F26" s="207">
        <v>24.774999999999999</v>
      </c>
      <c r="G26" s="207">
        <v>4.867</v>
      </c>
      <c r="H26" s="168">
        <v>8.6229999999999993</v>
      </c>
      <c r="I26" s="602">
        <v>8.532</v>
      </c>
      <c r="J26" s="168">
        <v>10.166</v>
      </c>
      <c r="K26" s="833">
        <v>10.507</v>
      </c>
    </row>
    <row r="27" spans="1:11" ht="16.149999999999999" customHeight="1">
      <c r="A27" s="102"/>
      <c r="B27" s="103" t="s">
        <v>44</v>
      </c>
      <c r="C27" s="146">
        <v>102.3</v>
      </c>
      <c r="D27" s="146">
        <v>101.8</v>
      </c>
      <c r="E27" s="146">
        <v>99.4</v>
      </c>
      <c r="F27" s="146">
        <v>106.6</v>
      </c>
      <c r="G27" s="146">
        <v>107</v>
      </c>
      <c r="H27" s="146">
        <v>103.2</v>
      </c>
      <c r="I27" s="146">
        <v>116.4</v>
      </c>
      <c r="J27" s="146">
        <v>106.2</v>
      </c>
      <c r="K27" s="358">
        <v>105</v>
      </c>
    </row>
    <row r="28" spans="1:11" ht="16.149999999999999" customHeight="1">
      <c r="A28" s="102"/>
      <c r="B28" s="255" t="s">
        <v>45</v>
      </c>
      <c r="C28" s="243">
        <v>99.6</v>
      </c>
      <c r="D28" s="243">
        <v>100.5</v>
      </c>
      <c r="E28" s="243">
        <v>100.1</v>
      </c>
      <c r="F28" s="243">
        <v>100.3</v>
      </c>
      <c r="G28" s="243">
        <v>100.8</v>
      </c>
      <c r="H28" s="243">
        <v>100.2</v>
      </c>
      <c r="I28" s="243">
        <v>100.3</v>
      </c>
      <c r="J28" s="243">
        <v>100.1</v>
      </c>
      <c r="K28" s="369">
        <v>101.3</v>
      </c>
    </row>
    <row r="29" spans="1:11" s="16" customFormat="1" ht="17.100000000000001" customHeight="1">
      <c r="A29" s="242" t="s">
        <v>645</v>
      </c>
      <c r="B29" s="240"/>
      <c r="C29" s="241"/>
      <c r="D29" s="241"/>
      <c r="E29" s="241"/>
      <c r="F29" s="241"/>
      <c r="G29" s="241"/>
      <c r="H29" s="241"/>
      <c r="I29" s="241"/>
      <c r="J29" s="241"/>
    </row>
    <row r="30" spans="1:11" s="1354" customFormat="1" ht="11.25" customHeight="1">
      <c r="A30" s="1719" t="s">
        <v>492</v>
      </c>
      <c r="B30" s="1719"/>
      <c r="C30" s="1719"/>
      <c r="D30" s="1719"/>
      <c r="E30" s="1719"/>
      <c r="F30" s="1576"/>
    </row>
  </sheetData>
  <mergeCells count="17">
    <mergeCell ref="D8:D9"/>
    <mergeCell ref="A1:E1"/>
    <mergeCell ref="A2:C2"/>
    <mergeCell ref="A3:F3"/>
    <mergeCell ref="A4:F4"/>
    <mergeCell ref="A30:E30"/>
    <mergeCell ref="A6:B10"/>
    <mergeCell ref="C6:I6"/>
    <mergeCell ref="C10:K10"/>
    <mergeCell ref="K7:K9"/>
    <mergeCell ref="J7:J9"/>
    <mergeCell ref="H8:H9"/>
    <mergeCell ref="I8:I9"/>
    <mergeCell ref="E8:E9"/>
    <mergeCell ref="C8:C9"/>
    <mergeCell ref="F8:F9"/>
    <mergeCell ref="G8:G9"/>
  </mergeCells>
  <phoneticPr fontId="0" type="noConversion"/>
  <hyperlinks>
    <hyperlink ref="J1" location="'Spis tablic     List of tables'!A10" display="Powrót do spisu tablic"/>
    <hyperlink ref="J2" location="'Spis tablic     List of tables'!A1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80" zoomScaleNormal="80" workbookViewId="0">
      <selection activeCell="K25" sqref="K25"/>
    </sheetView>
  </sheetViews>
  <sheetFormatPr defaultColWidth="9.625" defaultRowHeight="14.25"/>
  <cols>
    <col min="1" max="1" width="19.75" style="198" customWidth="1"/>
    <col min="2" max="8" width="15.75" style="198" customWidth="1"/>
    <col min="9" max="253" width="9" style="198" customWidth="1"/>
    <col min="254" max="254" width="19.75" style="198" customWidth="1"/>
    <col min="255" max="16384" width="9.625" style="198"/>
  </cols>
  <sheetData>
    <row r="1" spans="1:9" s="1172" customFormat="1">
      <c r="A1" s="1257" t="s">
        <v>926</v>
      </c>
      <c r="B1" s="1311"/>
      <c r="C1" s="836"/>
      <c r="D1" s="1171"/>
      <c r="F1" s="2176" t="s">
        <v>32</v>
      </c>
      <c r="G1" s="2176"/>
      <c r="H1" s="1170"/>
    </row>
    <row r="2" spans="1:9" s="1359" customFormat="1">
      <c r="A2" s="1374" t="s">
        <v>474</v>
      </c>
      <c r="B2" s="1479"/>
      <c r="C2" s="1360"/>
      <c r="D2" s="1360"/>
      <c r="F2" s="2080" t="s">
        <v>298</v>
      </c>
      <c r="G2" s="2080"/>
      <c r="H2" s="1479"/>
    </row>
    <row r="3" spans="1:9">
      <c r="A3" s="2201" t="s">
        <v>1896</v>
      </c>
      <c r="B3" s="1768" t="s">
        <v>1895</v>
      </c>
      <c r="C3" s="2136"/>
      <c r="D3" s="2136"/>
      <c r="E3" s="1772" t="s">
        <v>1899</v>
      </c>
      <c r="F3" s="1768" t="s">
        <v>1900</v>
      </c>
      <c r="G3" s="1768" t="s">
        <v>1901</v>
      </c>
      <c r="H3" s="2136"/>
    </row>
    <row r="4" spans="1:9">
      <c r="A4" s="2202"/>
      <c r="B4" s="2083"/>
      <c r="C4" s="1873"/>
      <c r="D4" s="1873"/>
      <c r="E4" s="1773"/>
      <c r="F4" s="2083"/>
      <c r="G4" s="2083"/>
      <c r="H4" s="1873"/>
    </row>
    <row r="5" spans="1:9">
      <c r="A5" s="2202"/>
      <c r="B5" s="2083"/>
      <c r="C5" s="1873"/>
      <c r="D5" s="1873"/>
      <c r="E5" s="1773"/>
      <c r="F5" s="2083"/>
      <c r="G5" s="2083"/>
      <c r="H5" s="1873"/>
    </row>
    <row r="6" spans="1:9">
      <c r="A6" s="2202"/>
      <c r="B6" s="2083"/>
      <c r="C6" s="1873"/>
      <c r="D6" s="1873"/>
      <c r="E6" s="1773"/>
      <c r="F6" s="2083"/>
      <c r="G6" s="2083"/>
      <c r="H6" s="1873"/>
    </row>
    <row r="7" spans="1:9">
      <c r="A7" s="2202"/>
      <c r="B7" s="1768" t="s">
        <v>1721</v>
      </c>
      <c r="C7" s="2201"/>
      <c r="D7" s="1872" t="s">
        <v>1898</v>
      </c>
      <c r="E7" s="1773"/>
      <c r="F7" s="2083"/>
      <c r="G7" s="1772" t="s">
        <v>1902</v>
      </c>
      <c r="H7" s="1768" t="s">
        <v>1903</v>
      </c>
    </row>
    <row r="8" spans="1:9">
      <c r="A8" s="2202"/>
      <c r="B8" s="2083"/>
      <c r="C8" s="2202"/>
      <c r="D8" s="1873"/>
      <c r="E8" s="1773"/>
      <c r="F8" s="2083"/>
      <c r="G8" s="1773"/>
      <c r="H8" s="2083"/>
    </row>
    <row r="9" spans="1:9">
      <c r="A9" s="2202"/>
      <c r="B9" s="2083"/>
      <c r="C9" s="2202"/>
      <c r="D9" s="1873"/>
      <c r="E9" s="1773"/>
      <c r="F9" s="2083"/>
      <c r="G9" s="1773"/>
      <c r="H9" s="2083"/>
    </row>
    <row r="10" spans="1:9">
      <c r="A10" s="2202"/>
      <c r="B10" s="2083"/>
      <c r="C10" s="2202"/>
      <c r="D10" s="1873"/>
      <c r="E10" s="1773"/>
      <c r="F10" s="2083"/>
      <c r="G10" s="1773"/>
      <c r="H10" s="2083"/>
    </row>
    <row r="11" spans="1:9">
      <c r="A11" s="2202"/>
      <c r="B11" s="2083"/>
      <c r="C11" s="2202"/>
      <c r="D11" s="1873"/>
      <c r="E11" s="1773"/>
      <c r="F11" s="2083"/>
      <c r="G11" s="1773"/>
      <c r="H11" s="2083"/>
    </row>
    <row r="12" spans="1:9">
      <c r="A12" s="2202"/>
      <c r="B12" s="1853" t="s">
        <v>1897</v>
      </c>
      <c r="C12" s="1857" t="s">
        <v>655</v>
      </c>
      <c r="D12" s="1873"/>
      <c r="E12" s="1785"/>
      <c r="F12" s="2083"/>
      <c r="G12" s="1841" t="s">
        <v>1904</v>
      </c>
      <c r="H12" s="1872"/>
    </row>
    <row r="13" spans="1:9" ht="21" customHeight="1">
      <c r="A13" s="2202"/>
      <c r="B13" s="1854"/>
      <c r="C13" s="1858"/>
      <c r="D13" s="1873"/>
      <c r="E13" s="1786"/>
      <c r="F13" s="2083"/>
      <c r="G13" s="1844"/>
      <c r="H13" s="1873"/>
    </row>
    <row r="14" spans="1:9" ht="25.15" customHeight="1">
      <c r="A14" s="1072" t="s">
        <v>124</v>
      </c>
      <c r="B14" s="983">
        <v>967.9</v>
      </c>
      <c r="C14" s="983">
        <v>89.5</v>
      </c>
      <c r="D14" s="983">
        <v>5.9</v>
      </c>
      <c r="E14" s="983">
        <v>85</v>
      </c>
      <c r="F14" s="299">
        <v>9</v>
      </c>
      <c r="G14" s="983">
        <v>120.8</v>
      </c>
      <c r="H14" s="984">
        <v>155</v>
      </c>
    </row>
    <row r="15" spans="1:9" ht="10.15" customHeight="1">
      <c r="A15" s="1480" t="s">
        <v>125</v>
      </c>
      <c r="B15" s="494"/>
      <c r="C15" s="857"/>
      <c r="D15" s="494"/>
      <c r="E15" s="494"/>
      <c r="F15" s="310"/>
      <c r="G15" s="494"/>
      <c r="H15" s="838"/>
    </row>
    <row r="16" spans="1:9" ht="20.100000000000001" customHeight="1">
      <c r="A16" s="1088" t="s">
        <v>126</v>
      </c>
      <c r="B16" s="494">
        <v>62.9</v>
      </c>
      <c r="C16" s="494">
        <v>91.4</v>
      </c>
      <c r="D16" s="494">
        <v>5.2</v>
      </c>
      <c r="E16" s="494">
        <v>84.3</v>
      </c>
      <c r="F16" s="310">
        <v>4</v>
      </c>
      <c r="G16" s="494">
        <v>8.6</v>
      </c>
      <c r="H16" s="838">
        <v>10.8</v>
      </c>
      <c r="I16" s="306"/>
    </row>
    <row r="17" spans="1:256" ht="20.100000000000001" customHeight="1">
      <c r="A17" s="1088" t="s">
        <v>127</v>
      </c>
      <c r="B17" s="494">
        <v>72.5</v>
      </c>
      <c r="C17" s="494">
        <v>88.9</v>
      </c>
      <c r="D17" s="494">
        <v>8.9</v>
      </c>
      <c r="E17" s="494">
        <v>84.3</v>
      </c>
      <c r="F17" s="310">
        <v>11</v>
      </c>
      <c r="G17" s="494">
        <v>8.6999999999999993</v>
      </c>
      <c r="H17" s="838">
        <v>11.2</v>
      </c>
      <c r="I17" s="306"/>
      <c r="K17" s="306"/>
    </row>
    <row r="18" spans="1:256" ht="20.100000000000001" customHeight="1">
      <c r="A18" s="1088" t="s">
        <v>128</v>
      </c>
      <c r="B18" s="494">
        <v>72.400000000000006</v>
      </c>
      <c r="C18" s="494">
        <v>89.1</v>
      </c>
      <c r="D18" s="494">
        <v>7.9</v>
      </c>
      <c r="E18" s="494">
        <v>90.6</v>
      </c>
      <c r="F18" s="310">
        <v>18</v>
      </c>
      <c r="G18" s="494">
        <v>8</v>
      </c>
      <c r="H18" s="838">
        <v>10.3</v>
      </c>
      <c r="I18" s="306"/>
      <c r="K18" s="306"/>
    </row>
    <row r="19" spans="1:256" ht="20.100000000000001" customHeight="1">
      <c r="A19" s="1088" t="s">
        <v>129</v>
      </c>
      <c r="B19" s="494">
        <v>21.9</v>
      </c>
      <c r="C19" s="494">
        <v>88.9</v>
      </c>
      <c r="D19" s="494">
        <v>5.8</v>
      </c>
      <c r="E19" s="494">
        <v>81.599999999999994</v>
      </c>
      <c r="F19" s="310">
        <v>7</v>
      </c>
      <c r="G19" s="494">
        <v>3.5</v>
      </c>
      <c r="H19" s="838">
        <v>4.5</v>
      </c>
      <c r="I19" s="306"/>
      <c r="K19" s="306"/>
    </row>
    <row r="20" spans="1:256" ht="20.100000000000001" customHeight="1">
      <c r="A20" s="1088" t="s">
        <v>130</v>
      </c>
      <c r="B20" s="494">
        <v>67.099999999999994</v>
      </c>
      <c r="C20" s="494">
        <v>92.3</v>
      </c>
      <c r="D20" s="494">
        <v>6.2</v>
      </c>
      <c r="E20" s="494">
        <v>85.6</v>
      </c>
      <c r="F20" s="310">
        <v>7</v>
      </c>
      <c r="G20" s="494">
        <v>8</v>
      </c>
      <c r="H20" s="838">
        <v>9.6</v>
      </c>
      <c r="I20" s="306"/>
      <c r="K20" s="306"/>
    </row>
    <row r="21" spans="1:256" ht="20.100000000000001" customHeight="1">
      <c r="A21" s="1089" t="s">
        <v>131</v>
      </c>
      <c r="B21" s="695">
        <v>71.099999999999994</v>
      </c>
      <c r="C21" s="695">
        <v>89.5</v>
      </c>
      <c r="D21" s="695">
        <v>4.8</v>
      </c>
      <c r="E21" s="695">
        <v>86.1</v>
      </c>
      <c r="F21" s="309">
        <v>9</v>
      </c>
      <c r="G21" s="695">
        <v>9</v>
      </c>
      <c r="H21" s="718">
        <v>11.1</v>
      </c>
      <c r="I21" s="307"/>
      <c r="J21" s="233"/>
      <c r="K21" s="306"/>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33"/>
      <c r="EN21" s="233"/>
      <c r="EO21" s="233"/>
      <c r="EP21" s="233"/>
      <c r="EQ21" s="233"/>
      <c r="ER21" s="233"/>
      <c r="ES21" s="233"/>
      <c r="ET21" s="233"/>
      <c r="EU21" s="233"/>
      <c r="EV21" s="233"/>
      <c r="EW21" s="233"/>
      <c r="EX21" s="233"/>
      <c r="EY21" s="233"/>
      <c r="EZ21" s="233"/>
      <c r="FA21" s="233"/>
      <c r="FB21" s="233"/>
      <c r="FC21" s="233"/>
      <c r="FD21" s="233"/>
      <c r="FE21" s="233"/>
      <c r="FF21" s="233"/>
      <c r="FG21" s="233"/>
      <c r="FH21" s="233"/>
      <c r="FI21" s="233"/>
      <c r="FJ21" s="233"/>
      <c r="FK21" s="233"/>
      <c r="FL21" s="233"/>
      <c r="FM21" s="233"/>
      <c r="FN21" s="233"/>
      <c r="FO21" s="233"/>
      <c r="FP21" s="233"/>
      <c r="FQ21" s="233"/>
      <c r="FR21" s="233"/>
      <c r="FS21" s="233"/>
      <c r="FT21" s="233"/>
      <c r="FU21" s="233"/>
      <c r="FV21" s="233"/>
      <c r="FW21" s="233"/>
      <c r="FX21" s="233"/>
      <c r="FY21" s="233"/>
      <c r="FZ21" s="233"/>
      <c r="GA21" s="233"/>
      <c r="GB21" s="233"/>
      <c r="GC21" s="233"/>
      <c r="GD21" s="233"/>
      <c r="GE21" s="233"/>
      <c r="GF21" s="233"/>
      <c r="GG21" s="233"/>
      <c r="GH21" s="233"/>
      <c r="GI21" s="233"/>
      <c r="GJ21" s="233"/>
      <c r="GK21" s="233"/>
      <c r="GL21" s="233"/>
      <c r="GM21" s="233"/>
      <c r="GN21" s="233"/>
      <c r="GO21" s="233"/>
      <c r="GP21" s="233"/>
      <c r="GQ21" s="233"/>
      <c r="GR21" s="233"/>
      <c r="GS21" s="233"/>
      <c r="GT21" s="233"/>
      <c r="GU21" s="233"/>
      <c r="GV21" s="233"/>
      <c r="GW21" s="233"/>
      <c r="GX21" s="233"/>
      <c r="GY21" s="233"/>
      <c r="GZ21" s="233"/>
      <c r="HA21" s="233"/>
      <c r="HB21" s="233"/>
      <c r="HC21" s="233"/>
      <c r="HD21" s="233"/>
      <c r="HE21" s="233"/>
      <c r="HF21" s="233"/>
      <c r="HG21" s="233"/>
      <c r="HH21" s="233"/>
      <c r="HI21" s="233"/>
      <c r="HJ21" s="233"/>
      <c r="HK21" s="233"/>
      <c r="HL21" s="233"/>
      <c r="HM21" s="233"/>
      <c r="HN21" s="233"/>
      <c r="HO21" s="233"/>
      <c r="HP21" s="233"/>
      <c r="HQ21" s="233"/>
      <c r="HR21" s="233"/>
      <c r="HS21" s="233"/>
      <c r="HT21" s="233"/>
      <c r="HU21" s="233"/>
      <c r="HV21" s="233"/>
      <c r="HW21" s="233"/>
      <c r="HX21" s="233"/>
      <c r="HY21" s="233"/>
      <c r="HZ21" s="233"/>
      <c r="IA21" s="233"/>
      <c r="IB21" s="233"/>
      <c r="IC21" s="233"/>
      <c r="ID21" s="233"/>
      <c r="IE21" s="233"/>
      <c r="IF21" s="233"/>
      <c r="IG21" s="233"/>
      <c r="IH21" s="233"/>
      <c r="II21" s="233"/>
      <c r="IJ21" s="233"/>
      <c r="IK21" s="233"/>
      <c r="IL21" s="233"/>
      <c r="IM21" s="233"/>
      <c r="IN21" s="233"/>
      <c r="IO21" s="233"/>
      <c r="IP21" s="233"/>
      <c r="IQ21" s="233"/>
      <c r="IR21" s="233"/>
      <c r="IS21" s="233"/>
      <c r="IT21" s="233"/>
      <c r="IU21" s="233"/>
      <c r="IV21" s="233"/>
    </row>
    <row r="22" spans="1:256" ht="20.100000000000001" customHeight="1">
      <c r="A22" s="1088" t="s">
        <v>132</v>
      </c>
      <c r="B22" s="494">
        <v>140.1</v>
      </c>
      <c r="C22" s="494">
        <v>90.9</v>
      </c>
      <c r="D22" s="494">
        <v>5.0999999999999996</v>
      </c>
      <c r="E22" s="494">
        <v>84.6</v>
      </c>
      <c r="F22" s="310">
        <v>13</v>
      </c>
      <c r="G22" s="494">
        <v>14.4</v>
      </c>
      <c r="H22" s="838">
        <v>18.5</v>
      </c>
      <c r="I22" s="306"/>
      <c r="K22" s="307"/>
    </row>
    <row r="23" spans="1:256" ht="20.100000000000001" customHeight="1">
      <c r="A23" s="1088" t="s">
        <v>133</v>
      </c>
      <c r="B23" s="494">
        <v>22.1</v>
      </c>
      <c r="C23" s="494">
        <v>84.8</v>
      </c>
      <c r="D23" s="494">
        <v>6.1</v>
      </c>
      <c r="E23" s="494">
        <v>85.9</v>
      </c>
      <c r="F23" s="310">
        <v>5</v>
      </c>
      <c r="G23" s="494">
        <v>3.1</v>
      </c>
      <c r="H23" s="838">
        <v>3.9</v>
      </c>
      <c r="I23" s="306"/>
      <c r="K23" s="306"/>
    </row>
    <row r="24" spans="1:256" ht="20.100000000000001" customHeight="1">
      <c r="A24" s="1088" t="s">
        <v>134</v>
      </c>
      <c r="B24" s="494">
        <v>81.599999999999994</v>
      </c>
      <c r="C24" s="494">
        <v>89.7</v>
      </c>
      <c r="D24" s="494">
        <v>8.6999999999999993</v>
      </c>
      <c r="E24" s="494">
        <v>86.2</v>
      </c>
      <c r="F24" s="310">
        <v>23</v>
      </c>
      <c r="G24" s="494">
        <v>8.6</v>
      </c>
      <c r="H24" s="838">
        <v>11</v>
      </c>
      <c r="I24" s="306"/>
      <c r="J24" s="231"/>
      <c r="K24" s="306"/>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1"/>
      <c r="DV24" s="231"/>
      <c r="DW24" s="231"/>
      <c r="DX24" s="231"/>
      <c r="DY24" s="231"/>
      <c r="DZ24" s="231"/>
      <c r="EA24" s="231"/>
      <c r="EB24" s="231"/>
      <c r="EC24" s="231"/>
      <c r="ED24" s="231"/>
      <c r="EE24" s="231"/>
      <c r="EF24" s="231"/>
      <c r="EG24" s="231"/>
      <c r="EH24" s="231"/>
      <c r="EI24" s="231"/>
      <c r="EJ24" s="231"/>
      <c r="EK24" s="231"/>
      <c r="EL24" s="231"/>
      <c r="EM24" s="231"/>
      <c r="EN24" s="231"/>
      <c r="EO24" s="231"/>
      <c r="EP24" s="231"/>
      <c r="EQ24" s="231"/>
      <c r="ER24" s="231"/>
      <c r="ES24" s="231"/>
      <c r="ET24" s="231"/>
      <c r="EU24" s="231"/>
      <c r="EV24" s="231"/>
      <c r="EW24" s="231"/>
      <c r="EX24" s="231"/>
      <c r="EY24" s="231"/>
      <c r="EZ24" s="231"/>
      <c r="FA24" s="231"/>
      <c r="FB24" s="231"/>
      <c r="FC24" s="231"/>
      <c r="FD24" s="231"/>
      <c r="FE24" s="231"/>
      <c r="FF24" s="231"/>
      <c r="FG24" s="231"/>
      <c r="FH24" s="231"/>
      <c r="FI24" s="231"/>
      <c r="FJ24" s="231"/>
      <c r="FK24" s="231"/>
      <c r="FL24" s="231"/>
      <c r="FM24" s="231"/>
      <c r="FN24" s="231"/>
      <c r="FO24" s="231"/>
      <c r="FP24" s="231"/>
      <c r="FQ24" s="231"/>
      <c r="FR24" s="231"/>
      <c r="FS24" s="231"/>
      <c r="FT24" s="231"/>
      <c r="FU24" s="231"/>
      <c r="FV24" s="231"/>
      <c r="FW24" s="231"/>
      <c r="FX24" s="231"/>
      <c r="FY24" s="231"/>
      <c r="FZ24" s="231"/>
      <c r="GA24" s="231"/>
      <c r="GB24" s="231"/>
      <c r="GC24" s="231"/>
      <c r="GD24" s="231"/>
      <c r="GE24" s="231"/>
      <c r="GF24" s="231"/>
      <c r="GG24" s="231"/>
      <c r="GH24" s="231"/>
      <c r="GI24" s="231"/>
      <c r="GJ24" s="231"/>
      <c r="GK24" s="231"/>
      <c r="GL24" s="231"/>
      <c r="GM24" s="231"/>
      <c r="GN24" s="231"/>
      <c r="GO24" s="231"/>
      <c r="GP24" s="231"/>
      <c r="GQ24" s="231"/>
      <c r="GR24" s="231"/>
      <c r="GS24" s="231"/>
      <c r="GT24" s="231"/>
      <c r="GU24" s="231"/>
      <c r="GV24" s="231"/>
      <c r="GW24" s="231"/>
      <c r="GX24" s="231"/>
      <c r="GY24" s="231"/>
      <c r="GZ24" s="231"/>
      <c r="HA24" s="231"/>
      <c r="HB24" s="231"/>
      <c r="HC24" s="231"/>
      <c r="HD24" s="231"/>
      <c r="HE24" s="231"/>
      <c r="HF24" s="231"/>
      <c r="HG24" s="231"/>
      <c r="HH24" s="231"/>
      <c r="HI24" s="231"/>
      <c r="HJ24" s="231"/>
      <c r="HK24" s="231"/>
      <c r="HL24" s="231"/>
      <c r="HM24" s="231"/>
      <c r="HN24" s="231"/>
      <c r="HO24" s="231"/>
      <c r="HP24" s="231"/>
      <c r="HQ24" s="231"/>
      <c r="HR24" s="231"/>
      <c r="HS24" s="231"/>
      <c r="HT24" s="231"/>
      <c r="HU24" s="231"/>
      <c r="HV24" s="231"/>
      <c r="HW24" s="231"/>
      <c r="HX24" s="231"/>
      <c r="HY24" s="231"/>
      <c r="HZ24" s="231"/>
      <c r="IA24" s="231"/>
      <c r="IB24" s="231"/>
      <c r="IC24" s="231"/>
      <c r="ID24" s="231"/>
      <c r="IE24" s="231"/>
      <c r="IF24" s="231"/>
      <c r="IG24" s="231"/>
      <c r="IH24" s="231"/>
      <c r="II24" s="231"/>
      <c r="IJ24" s="231"/>
      <c r="IK24" s="231"/>
      <c r="IL24" s="231"/>
      <c r="IM24" s="231"/>
      <c r="IN24" s="231"/>
      <c r="IO24" s="231"/>
      <c r="IP24" s="231"/>
      <c r="IQ24" s="231"/>
      <c r="IR24" s="231"/>
      <c r="IS24" s="231"/>
      <c r="IT24" s="231"/>
      <c r="IU24" s="231"/>
      <c r="IV24" s="231"/>
    </row>
    <row r="25" spans="1:256" ht="20.100000000000001" customHeight="1">
      <c r="A25" s="1088" t="s">
        <v>135</v>
      </c>
      <c r="B25" s="494">
        <v>36.700000000000003</v>
      </c>
      <c r="C25" s="494">
        <v>91.8</v>
      </c>
      <c r="D25" s="494">
        <v>7.8</v>
      </c>
      <c r="E25" s="494">
        <v>87.6</v>
      </c>
      <c r="F25" s="310">
        <v>15</v>
      </c>
      <c r="G25" s="494">
        <v>3.7</v>
      </c>
      <c r="H25" s="838">
        <v>4.9000000000000004</v>
      </c>
      <c r="I25" s="306"/>
      <c r="K25" s="306"/>
    </row>
    <row r="26" spans="1:256" ht="20.100000000000001" customHeight="1">
      <c r="A26" s="1088" t="s">
        <v>136</v>
      </c>
      <c r="B26" s="494">
        <v>44.4</v>
      </c>
      <c r="C26" s="494">
        <v>89.4</v>
      </c>
      <c r="D26" s="494">
        <v>4.9000000000000004</v>
      </c>
      <c r="E26" s="494">
        <v>81.7</v>
      </c>
      <c r="F26" s="310">
        <v>6</v>
      </c>
      <c r="G26" s="494">
        <v>7.2</v>
      </c>
      <c r="H26" s="838">
        <v>9.1999999999999993</v>
      </c>
      <c r="I26" s="306"/>
      <c r="K26" s="306"/>
    </row>
    <row r="27" spans="1:256" ht="20.100000000000001" customHeight="1">
      <c r="A27" s="1088" t="s">
        <v>137</v>
      </c>
      <c r="B27" s="494">
        <v>84.1</v>
      </c>
      <c r="C27" s="494">
        <v>88.8</v>
      </c>
      <c r="D27" s="494">
        <v>4.5</v>
      </c>
      <c r="E27" s="494">
        <v>85.3</v>
      </c>
      <c r="F27" s="310">
        <v>5</v>
      </c>
      <c r="G27" s="494">
        <v>12</v>
      </c>
      <c r="H27" s="838">
        <v>15.2</v>
      </c>
      <c r="I27" s="306"/>
      <c r="K27" s="306"/>
    </row>
    <row r="28" spans="1:256" ht="20.100000000000001" customHeight="1">
      <c r="A28" s="1088" t="s">
        <v>138</v>
      </c>
      <c r="B28" s="494">
        <v>43.1</v>
      </c>
      <c r="C28" s="494">
        <v>92.5</v>
      </c>
      <c r="D28" s="494">
        <v>8.1</v>
      </c>
      <c r="E28" s="494">
        <v>83.7</v>
      </c>
      <c r="F28" s="310">
        <v>17</v>
      </c>
      <c r="G28" s="494">
        <v>5.4</v>
      </c>
      <c r="H28" s="838">
        <v>7.1</v>
      </c>
      <c r="I28" s="306"/>
      <c r="K28" s="306"/>
    </row>
    <row r="29" spans="1:256" ht="20.100000000000001" customHeight="1">
      <c r="A29" s="1088" t="s">
        <v>139</v>
      </c>
      <c r="B29" s="494">
        <v>50.9</v>
      </c>
      <c r="C29" s="494">
        <v>84.8</v>
      </c>
      <c r="D29" s="494">
        <v>10</v>
      </c>
      <c r="E29" s="494">
        <v>82.8</v>
      </c>
      <c r="F29" s="310">
        <v>14</v>
      </c>
      <c r="G29" s="494">
        <v>6.2</v>
      </c>
      <c r="H29" s="838">
        <v>8.9</v>
      </c>
      <c r="I29" s="306"/>
      <c r="J29" s="231"/>
      <c r="K29" s="306"/>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c r="CJ29" s="231"/>
      <c r="CK29" s="231"/>
      <c r="CL29" s="231"/>
      <c r="CM29" s="231"/>
      <c r="CN29" s="231"/>
      <c r="CO29" s="231"/>
      <c r="CP29" s="231"/>
      <c r="CQ29" s="231"/>
      <c r="CR29" s="231"/>
      <c r="CS29" s="231"/>
      <c r="CT29" s="231"/>
      <c r="CU29" s="231"/>
      <c r="CV29" s="231"/>
      <c r="CW29" s="231"/>
      <c r="CX29" s="231"/>
      <c r="CY29" s="231"/>
      <c r="CZ29" s="231"/>
      <c r="DA29" s="231"/>
      <c r="DB29" s="231"/>
      <c r="DC29" s="231"/>
      <c r="DD29" s="231"/>
      <c r="DE29" s="231"/>
      <c r="DF29" s="231"/>
      <c r="DG29" s="231"/>
      <c r="DH29" s="231"/>
      <c r="DI29" s="231"/>
      <c r="DJ29" s="231"/>
      <c r="DK29" s="231"/>
      <c r="DL29" s="231"/>
      <c r="DM29" s="231"/>
      <c r="DN29" s="231"/>
      <c r="DO29" s="231"/>
      <c r="DP29" s="231"/>
      <c r="DQ29" s="231"/>
      <c r="DR29" s="231"/>
      <c r="DS29" s="231"/>
      <c r="DT29" s="231"/>
      <c r="DU29" s="231"/>
      <c r="DV29" s="231"/>
      <c r="DW29" s="231"/>
      <c r="DX29" s="231"/>
      <c r="DY29" s="231"/>
      <c r="DZ29" s="231"/>
      <c r="EA29" s="231"/>
      <c r="EB29" s="231"/>
      <c r="EC29" s="231"/>
      <c r="ED29" s="231"/>
      <c r="EE29" s="231"/>
      <c r="EF29" s="231"/>
      <c r="EG29" s="231"/>
      <c r="EH29" s="231"/>
      <c r="EI29" s="231"/>
      <c r="EJ29" s="231"/>
      <c r="EK29" s="231"/>
      <c r="EL29" s="231"/>
      <c r="EM29" s="231"/>
      <c r="EN29" s="231"/>
      <c r="EO29" s="231"/>
      <c r="EP29" s="231"/>
      <c r="EQ29" s="231"/>
      <c r="ER29" s="231"/>
      <c r="ES29" s="231"/>
      <c r="ET29" s="231"/>
      <c r="EU29" s="231"/>
      <c r="EV29" s="231"/>
      <c r="EW29" s="231"/>
      <c r="EX29" s="231"/>
      <c r="EY29" s="231"/>
      <c r="EZ29" s="231"/>
      <c r="FA29" s="231"/>
      <c r="FB29" s="231"/>
      <c r="FC29" s="231"/>
      <c r="FD29" s="231"/>
      <c r="FE29" s="231"/>
      <c r="FF29" s="231"/>
      <c r="FG29" s="231"/>
      <c r="FH29" s="231"/>
      <c r="FI29" s="231"/>
      <c r="FJ29" s="231"/>
      <c r="FK29" s="231"/>
      <c r="FL29" s="231"/>
      <c r="FM29" s="231"/>
      <c r="FN29" s="231"/>
      <c r="FO29" s="231"/>
      <c r="FP29" s="231"/>
      <c r="FQ29" s="231"/>
      <c r="FR29" s="231"/>
      <c r="FS29" s="231"/>
      <c r="FT29" s="231"/>
      <c r="FU29" s="231"/>
      <c r="FV29" s="231"/>
      <c r="FW29" s="231"/>
      <c r="FX29" s="231"/>
      <c r="FY29" s="231"/>
      <c r="FZ29" s="231"/>
      <c r="GA29" s="231"/>
      <c r="GB29" s="231"/>
      <c r="GC29" s="231"/>
      <c r="GD29" s="231"/>
      <c r="GE29" s="231"/>
      <c r="GF29" s="231"/>
      <c r="GG29" s="231"/>
      <c r="GH29" s="231"/>
      <c r="GI29" s="231"/>
      <c r="GJ29" s="231"/>
      <c r="GK29" s="231"/>
      <c r="GL29" s="231"/>
      <c r="GM29" s="231"/>
      <c r="GN29" s="231"/>
      <c r="GO29" s="231"/>
      <c r="GP29" s="231"/>
      <c r="GQ29" s="231"/>
      <c r="GR29" s="231"/>
      <c r="GS29" s="231"/>
      <c r="GT29" s="231"/>
      <c r="GU29" s="231"/>
      <c r="GV29" s="231"/>
      <c r="GW29" s="231"/>
      <c r="GX29" s="231"/>
      <c r="GY29" s="231"/>
      <c r="GZ29" s="231"/>
      <c r="HA29" s="231"/>
      <c r="HB29" s="231"/>
      <c r="HC29" s="231"/>
      <c r="HD29" s="231"/>
      <c r="HE29" s="231"/>
      <c r="HF29" s="231"/>
      <c r="HG29" s="231"/>
      <c r="HH29" s="231"/>
      <c r="HI29" s="231"/>
      <c r="HJ29" s="231"/>
      <c r="HK29" s="231"/>
      <c r="HL29" s="231"/>
      <c r="HM29" s="231"/>
      <c r="HN29" s="231"/>
      <c r="HO29" s="231"/>
      <c r="HP29" s="231"/>
      <c r="HQ29" s="231"/>
      <c r="HR29" s="231"/>
      <c r="HS29" s="231"/>
      <c r="HT29" s="231"/>
      <c r="HU29" s="231"/>
      <c r="HV29" s="231"/>
      <c r="HW29" s="231"/>
      <c r="HX29" s="231"/>
      <c r="HY29" s="231"/>
      <c r="HZ29" s="231"/>
      <c r="IA29" s="231"/>
      <c r="IB29" s="231"/>
      <c r="IC29" s="231"/>
      <c r="ID29" s="231"/>
      <c r="IE29" s="231"/>
      <c r="IF29" s="231"/>
      <c r="IG29" s="231"/>
      <c r="IH29" s="231"/>
      <c r="II29" s="231"/>
      <c r="IJ29" s="231"/>
      <c r="IK29" s="231"/>
      <c r="IL29" s="231"/>
      <c r="IM29" s="231"/>
      <c r="IN29" s="231"/>
      <c r="IO29" s="231"/>
      <c r="IP29" s="231"/>
      <c r="IQ29" s="231"/>
      <c r="IR29" s="231"/>
      <c r="IS29" s="231"/>
      <c r="IT29" s="231"/>
      <c r="IU29" s="231"/>
      <c r="IV29" s="231"/>
    </row>
    <row r="30" spans="1:256" ht="20.100000000000001" customHeight="1">
      <c r="A30" s="1088" t="s">
        <v>140</v>
      </c>
      <c r="B30" s="494">
        <v>52.4</v>
      </c>
      <c r="C30" s="494">
        <v>89</v>
      </c>
      <c r="D30" s="494">
        <v>3.3</v>
      </c>
      <c r="E30" s="494">
        <v>82</v>
      </c>
      <c r="F30" s="310">
        <v>7</v>
      </c>
      <c r="G30" s="494">
        <v>8.1999999999999993</v>
      </c>
      <c r="H30" s="838">
        <v>10.4</v>
      </c>
      <c r="I30" s="306"/>
      <c r="J30" s="232"/>
      <c r="K30" s="306"/>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c r="GE30" s="232"/>
      <c r="GF30" s="232"/>
      <c r="GG30" s="232"/>
      <c r="GH30" s="232"/>
      <c r="GI30" s="232"/>
      <c r="GJ30" s="232"/>
      <c r="GK30" s="232"/>
      <c r="GL30" s="232"/>
      <c r="GM30" s="232"/>
      <c r="GN30" s="232"/>
      <c r="GO30" s="232"/>
      <c r="GP30" s="232"/>
      <c r="GQ30" s="232"/>
      <c r="GR30" s="232"/>
      <c r="GS30" s="232"/>
      <c r="GT30" s="232"/>
      <c r="GU30" s="232"/>
      <c r="GV30" s="232"/>
      <c r="GW30" s="232"/>
      <c r="GX30" s="232"/>
      <c r="GY30" s="232"/>
      <c r="GZ30" s="232"/>
      <c r="HA30" s="232"/>
      <c r="HB30" s="232"/>
      <c r="HC30" s="232"/>
      <c r="HD30" s="232"/>
      <c r="HE30" s="232"/>
      <c r="HF30" s="232"/>
      <c r="HG30" s="232"/>
      <c r="HH30" s="232"/>
      <c r="HI30" s="232"/>
      <c r="HJ30" s="232"/>
      <c r="HK30" s="232"/>
      <c r="HL30" s="232"/>
      <c r="HM30" s="232"/>
      <c r="HN30" s="232"/>
      <c r="HO30" s="232"/>
      <c r="HP30" s="232"/>
      <c r="HQ30" s="232"/>
      <c r="HR30" s="232"/>
      <c r="HS30" s="232"/>
      <c r="HT30" s="232"/>
      <c r="HU30" s="232"/>
      <c r="HV30" s="232"/>
      <c r="HW30" s="232"/>
      <c r="HX30" s="232"/>
      <c r="HY30" s="232"/>
      <c r="HZ30" s="232"/>
      <c r="IA30" s="232"/>
      <c r="IB30" s="232"/>
      <c r="IC30" s="232"/>
      <c r="ID30" s="232"/>
      <c r="IE30" s="232"/>
      <c r="IF30" s="232"/>
      <c r="IG30" s="232"/>
      <c r="IH30" s="232"/>
      <c r="II30" s="232"/>
      <c r="IJ30" s="232"/>
      <c r="IK30" s="232"/>
      <c r="IL30" s="232"/>
      <c r="IM30" s="232"/>
      <c r="IN30" s="232"/>
      <c r="IO30" s="232"/>
      <c r="IP30" s="232"/>
      <c r="IQ30" s="232"/>
      <c r="IR30" s="232"/>
      <c r="IS30" s="232"/>
      <c r="IT30" s="232"/>
      <c r="IU30" s="232"/>
      <c r="IV30" s="232"/>
    </row>
    <row r="31" spans="1:256" ht="20.100000000000001" customHeight="1">
      <c r="A31" s="1090" t="s">
        <v>141</v>
      </c>
      <c r="B31" s="494">
        <v>44.7</v>
      </c>
      <c r="C31" s="494">
        <v>85.1</v>
      </c>
      <c r="D31" s="494">
        <v>7.4</v>
      </c>
      <c r="E31" s="494">
        <v>83.9</v>
      </c>
      <c r="F31" s="310">
        <v>7</v>
      </c>
      <c r="G31" s="494">
        <v>6.3</v>
      </c>
      <c r="H31" s="838">
        <v>8.5</v>
      </c>
      <c r="I31" s="306"/>
      <c r="K31" s="306"/>
    </row>
    <row r="32" spans="1:256" s="400" customFormat="1" ht="19.899999999999999" customHeight="1">
      <c r="A32" s="484" t="s">
        <v>641</v>
      </c>
      <c r="B32" s="951"/>
      <c r="C32" s="951"/>
      <c r="D32" s="951"/>
      <c r="E32" s="951"/>
      <c r="F32" s="951"/>
      <c r="G32" s="951"/>
      <c r="H32" s="1091"/>
      <c r="I32" s="437"/>
      <c r="K32" s="306"/>
    </row>
    <row r="33" spans="1:11" s="1359" customFormat="1" ht="12" customHeight="1">
      <c r="A33" s="1481" t="s">
        <v>1905</v>
      </c>
      <c r="B33" s="1482"/>
      <c r="C33" s="1482"/>
      <c r="D33" s="1482"/>
      <c r="E33" s="1482"/>
      <c r="F33" s="1482"/>
      <c r="G33" s="1482"/>
      <c r="H33" s="1482"/>
      <c r="K33" s="1483"/>
    </row>
    <row r="34" spans="1:11">
      <c r="A34" s="836"/>
      <c r="B34" s="836"/>
      <c r="C34" s="836"/>
      <c r="D34" s="836"/>
      <c r="E34" s="836"/>
      <c r="F34" s="836"/>
      <c r="G34" s="836"/>
      <c r="H34" s="836"/>
    </row>
  </sheetData>
  <mergeCells count="14">
    <mergeCell ref="F1:G1"/>
    <mergeCell ref="F2:G2"/>
    <mergeCell ref="C12:C13"/>
    <mergeCell ref="G12:H13"/>
    <mergeCell ref="G3:H6"/>
    <mergeCell ref="G7:G11"/>
    <mergeCell ref="H7:H11"/>
    <mergeCell ref="E3:E13"/>
    <mergeCell ref="A3:A13"/>
    <mergeCell ref="B3:D6"/>
    <mergeCell ref="F3:F13"/>
    <mergeCell ref="B7:C11"/>
    <mergeCell ref="D7:D13"/>
    <mergeCell ref="B12:B13"/>
  </mergeCells>
  <phoneticPr fontId="70" type="noConversion"/>
  <hyperlinks>
    <hyperlink ref="G1" location="'Spis tablic     List of tables'!A87" display="Powrót do spisu tablic"/>
    <hyperlink ref="G2" location="'Spis tablic     List of tables'!A87" display="Return to list tables"/>
    <hyperlink ref="F1:G1" location="'Spis tablic     List of tables'!A94" display="Powrót do spisu tablic"/>
    <hyperlink ref="F2:G2" location="'Spis tablic     List of tables'!A9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90" zoomScaleNormal="90" workbookViewId="0">
      <selection activeCell="M13" sqref="M13"/>
    </sheetView>
  </sheetViews>
  <sheetFormatPr defaultRowHeight="14.25"/>
  <cols>
    <col min="1" max="1" width="25" customWidth="1"/>
    <col min="2" max="9" width="12.75" customWidth="1"/>
  </cols>
  <sheetData>
    <row r="1" spans="1:9" ht="14.85" customHeight="1">
      <c r="A1" s="1642" t="s">
        <v>925</v>
      </c>
      <c r="B1" s="1642"/>
      <c r="C1" s="1642"/>
      <c r="D1" s="1642"/>
      <c r="E1" s="9"/>
      <c r="H1" s="1694" t="s">
        <v>32</v>
      </c>
      <c r="I1" s="1694"/>
    </row>
    <row r="2" spans="1:9" s="1339" customFormat="1" ht="14.85" customHeight="1">
      <c r="A2" s="1699" t="s">
        <v>400</v>
      </c>
      <c r="B2" s="1699"/>
      <c r="C2" s="1699"/>
      <c r="D2" s="1699"/>
      <c r="E2" s="1351"/>
      <c r="H2" s="1619" t="s">
        <v>298</v>
      </c>
      <c r="I2" s="1619"/>
    </row>
    <row r="3" spans="1:9" ht="14.85" customHeight="1">
      <c r="A3" s="1702" t="s">
        <v>1907</v>
      </c>
      <c r="B3" s="1664" t="s">
        <v>1906</v>
      </c>
      <c r="C3" s="1638"/>
      <c r="D3" s="1638"/>
      <c r="E3" s="1638"/>
      <c r="F3" s="1638"/>
      <c r="G3" s="1638"/>
      <c r="H3" s="1638"/>
      <c r="I3" s="1638"/>
    </row>
    <row r="4" spans="1:9" ht="14.85" customHeight="1">
      <c r="A4" s="1703"/>
      <c r="B4" s="1665"/>
      <c r="C4" s="1626"/>
      <c r="D4" s="1626"/>
      <c r="E4" s="1626"/>
      <c r="F4" s="1626"/>
      <c r="G4" s="1626"/>
      <c r="H4" s="1626"/>
      <c r="I4" s="1626"/>
    </row>
    <row r="5" spans="1:9" ht="14.85" customHeight="1">
      <c r="A5" s="1703"/>
      <c r="B5" s="1665"/>
      <c r="C5" s="1626"/>
      <c r="D5" s="1626"/>
      <c r="E5" s="1626"/>
      <c r="F5" s="1626"/>
      <c r="G5" s="1626"/>
      <c r="H5" s="1626"/>
      <c r="I5" s="1626"/>
    </row>
    <row r="6" spans="1:9" ht="14.85" customHeight="1">
      <c r="A6" s="1703"/>
      <c r="B6" s="1666"/>
      <c r="C6" s="1631"/>
      <c r="D6" s="1631"/>
      <c r="E6" s="1631"/>
      <c r="F6" s="1631"/>
      <c r="G6" s="1631"/>
      <c r="H6" s="1631"/>
      <c r="I6" s="1631"/>
    </row>
    <row r="7" spans="1:9" ht="14.85" customHeight="1">
      <c r="A7" s="1703"/>
      <c r="B7" s="1664" t="s">
        <v>1908</v>
      </c>
      <c r="C7" s="1702"/>
      <c r="D7" s="1664" t="s">
        <v>1909</v>
      </c>
      <c r="E7" s="1702"/>
      <c r="F7" s="1664" t="s">
        <v>1910</v>
      </c>
      <c r="G7" s="1702"/>
      <c r="H7" s="1664" t="s">
        <v>1911</v>
      </c>
      <c r="I7" s="1638"/>
    </row>
    <row r="8" spans="1:9" ht="14.85" customHeight="1">
      <c r="A8" s="1703"/>
      <c r="B8" s="1665"/>
      <c r="C8" s="1703"/>
      <c r="D8" s="1665"/>
      <c r="E8" s="1703"/>
      <c r="F8" s="1665"/>
      <c r="G8" s="1703"/>
      <c r="H8" s="1665"/>
      <c r="I8" s="1626"/>
    </row>
    <row r="9" spans="1:9" ht="14.85" customHeight="1">
      <c r="A9" s="1703"/>
      <c r="B9" s="1665"/>
      <c r="C9" s="1703"/>
      <c r="D9" s="1665"/>
      <c r="E9" s="1703"/>
      <c r="F9" s="1665"/>
      <c r="G9" s="1703"/>
      <c r="H9" s="1665"/>
      <c r="I9" s="1626"/>
    </row>
    <row r="10" spans="1:9" ht="14.85" customHeight="1">
      <c r="A10" s="1703"/>
      <c r="B10" s="1666"/>
      <c r="C10" s="1704"/>
      <c r="D10" s="1666"/>
      <c r="E10" s="1704"/>
      <c r="F10" s="1666"/>
      <c r="G10" s="1704"/>
      <c r="H10" s="1666"/>
      <c r="I10" s="1631"/>
    </row>
    <row r="11" spans="1:9" ht="14.85" customHeight="1">
      <c r="A11" s="1703"/>
      <c r="B11" s="1664" t="s">
        <v>1912</v>
      </c>
      <c r="C11" s="1643" t="s">
        <v>880</v>
      </c>
      <c r="D11" s="1664" t="s">
        <v>1912</v>
      </c>
      <c r="E11" s="1643" t="s">
        <v>880</v>
      </c>
      <c r="F11" s="1664" t="s">
        <v>1913</v>
      </c>
      <c r="G11" s="1643" t="s">
        <v>880</v>
      </c>
      <c r="H11" s="1664" t="s">
        <v>1914</v>
      </c>
      <c r="I11" s="1664" t="s">
        <v>880</v>
      </c>
    </row>
    <row r="12" spans="1:9" ht="14.85" customHeight="1">
      <c r="A12" s="1703"/>
      <c r="B12" s="1665"/>
      <c r="C12" s="1644"/>
      <c r="D12" s="1665"/>
      <c r="E12" s="1644"/>
      <c r="F12" s="1665"/>
      <c r="G12" s="1644"/>
      <c r="H12" s="1665"/>
      <c r="I12" s="1665"/>
    </row>
    <row r="13" spans="1:9" ht="14.85" customHeight="1">
      <c r="A13" s="1703"/>
      <c r="B13" s="1665"/>
      <c r="C13" s="1644"/>
      <c r="D13" s="1665"/>
      <c r="E13" s="1644"/>
      <c r="F13" s="1665"/>
      <c r="G13" s="1644"/>
      <c r="H13" s="1665"/>
      <c r="I13" s="1665"/>
    </row>
    <row r="14" spans="1:9" ht="14.85" customHeight="1">
      <c r="A14" s="1703"/>
      <c r="B14" s="1665"/>
      <c r="C14" s="1644"/>
      <c r="D14" s="1665"/>
      <c r="E14" s="1644"/>
      <c r="F14" s="1665"/>
      <c r="G14" s="1644"/>
      <c r="H14" s="1665"/>
      <c r="I14" s="1665"/>
    </row>
    <row r="15" spans="1:9" ht="25.15" customHeight="1">
      <c r="A15" s="526" t="s">
        <v>124</v>
      </c>
      <c r="B15" s="1092">
        <v>80.150000000000006</v>
      </c>
      <c r="C15" s="318">
        <v>98.6</v>
      </c>
      <c r="D15" s="1092">
        <v>63.67</v>
      </c>
      <c r="E15" s="318">
        <v>98.3</v>
      </c>
      <c r="F15" s="1092">
        <v>84.95</v>
      </c>
      <c r="G15" s="318">
        <v>95.8</v>
      </c>
      <c r="H15" s="1092">
        <v>181.37</v>
      </c>
      <c r="I15" s="714">
        <v>96.4</v>
      </c>
    </row>
    <row r="16" spans="1:9" ht="12" customHeight="1">
      <c r="A16" s="1484" t="s">
        <v>125</v>
      </c>
      <c r="B16" s="150"/>
      <c r="C16" s="524"/>
      <c r="D16" s="150"/>
      <c r="E16" s="168"/>
      <c r="F16" s="150"/>
      <c r="G16" s="168"/>
      <c r="H16" s="150"/>
      <c r="I16" s="602"/>
    </row>
    <row r="17" spans="1:10" ht="20.100000000000001" customHeight="1">
      <c r="A17" s="1093" t="s">
        <v>142</v>
      </c>
      <c r="B17" s="150">
        <v>81</v>
      </c>
      <c r="C17" s="627">
        <v>100.8</v>
      </c>
      <c r="D17" s="375">
        <v>86.67</v>
      </c>
      <c r="E17" s="906">
        <v>120.4</v>
      </c>
      <c r="F17" s="150">
        <v>98.86</v>
      </c>
      <c r="G17" s="168">
        <v>89.9</v>
      </c>
      <c r="H17" s="1094" t="s">
        <v>17</v>
      </c>
      <c r="I17" s="1095" t="s">
        <v>16</v>
      </c>
    </row>
    <row r="18" spans="1:10" ht="20.100000000000001" customHeight="1">
      <c r="A18" s="1093" t="s">
        <v>127</v>
      </c>
      <c r="B18" s="150">
        <v>75.72</v>
      </c>
      <c r="C18" s="168">
        <v>93.4</v>
      </c>
      <c r="D18" s="150">
        <v>56.67</v>
      </c>
      <c r="E18" s="168">
        <v>93.2</v>
      </c>
      <c r="F18" s="150">
        <v>79.52</v>
      </c>
      <c r="G18" s="168">
        <v>90.2</v>
      </c>
      <c r="H18" s="151">
        <v>166.88</v>
      </c>
      <c r="I18" s="602">
        <v>91.3</v>
      </c>
    </row>
    <row r="19" spans="1:10" ht="20.100000000000001" customHeight="1">
      <c r="A19" s="1093" t="s">
        <v>128</v>
      </c>
      <c r="B19" s="150">
        <v>74.91</v>
      </c>
      <c r="C19" s="168">
        <v>97.9</v>
      </c>
      <c r="D19" s="150">
        <v>57.67</v>
      </c>
      <c r="E19" s="168">
        <v>96.5</v>
      </c>
      <c r="F19" s="150">
        <v>75.180000000000007</v>
      </c>
      <c r="G19" s="168">
        <v>100.2</v>
      </c>
      <c r="H19" s="1096" t="s">
        <v>17</v>
      </c>
      <c r="I19" s="602" t="s">
        <v>16</v>
      </c>
    </row>
    <row r="20" spans="1:10" ht="20.100000000000001" customHeight="1">
      <c r="A20" s="1093" t="s">
        <v>129</v>
      </c>
      <c r="B20" s="150">
        <v>81.540000000000006</v>
      </c>
      <c r="C20" s="168">
        <v>101.1</v>
      </c>
      <c r="D20" s="150">
        <v>58.5</v>
      </c>
      <c r="E20" s="168">
        <v>106.7</v>
      </c>
      <c r="F20" s="150">
        <v>104.21</v>
      </c>
      <c r="G20" s="168">
        <v>96.6</v>
      </c>
      <c r="H20" s="1096" t="s">
        <v>17</v>
      </c>
      <c r="I20" s="602" t="s">
        <v>16</v>
      </c>
    </row>
    <row r="21" spans="1:10" ht="20.100000000000001" customHeight="1">
      <c r="A21" s="1093" t="s">
        <v>143</v>
      </c>
      <c r="B21" s="150">
        <v>80.06</v>
      </c>
      <c r="C21" s="168">
        <v>99.5</v>
      </c>
      <c r="D21" s="150">
        <v>62.71</v>
      </c>
      <c r="E21" s="168">
        <v>100</v>
      </c>
      <c r="F21" s="150">
        <v>85.43</v>
      </c>
      <c r="G21" s="168">
        <v>99.6</v>
      </c>
      <c r="H21" s="151">
        <v>156</v>
      </c>
      <c r="I21" s="602">
        <v>89.1</v>
      </c>
    </row>
    <row r="22" spans="1:10" s="215" customFormat="1" ht="20.100000000000001" customHeight="1">
      <c r="A22" s="1097" t="s">
        <v>131</v>
      </c>
      <c r="B22" s="726">
        <v>81.61</v>
      </c>
      <c r="C22" s="152">
        <v>102.7</v>
      </c>
      <c r="D22" s="726">
        <v>71.69</v>
      </c>
      <c r="E22" s="152">
        <v>95.8</v>
      </c>
      <c r="F22" s="726">
        <v>71.77</v>
      </c>
      <c r="G22" s="152">
        <v>92.9</v>
      </c>
      <c r="H22" s="1096">
        <v>225.77</v>
      </c>
      <c r="I22" s="153">
        <v>102.6</v>
      </c>
    </row>
    <row r="23" spans="1:10" ht="20.100000000000001" customHeight="1">
      <c r="A23" s="1093" t="s">
        <v>132</v>
      </c>
      <c r="B23" s="150">
        <v>81.37</v>
      </c>
      <c r="C23" s="168">
        <v>94.1</v>
      </c>
      <c r="D23" s="150">
        <v>61.29</v>
      </c>
      <c r="E23" s="168">
        <v>93.7</v>
      </c>
      <c r="F23" s="150">
        <v>75.39</v>
      </c>
      <c r="G23" s="168">
        <v>99.1</v>
      </c>
      <c r="H23" s="151">
        <v>142.22</v>
      </c>
      <c r="I23" s="602">
        <v>84.5</v>
      </c>
    </row>
    <row r="24" spans="1:10" ht="20.100000000000001" customHeight="1">
      <c r="A24" s="1093" t="s">
        <v>133</v>
      </c>
      <c r="B24" s="150">
        <v>87.5</v>
      </c>
      <c r="C24" s="168">
        <v>101.7</v>
      </c>
      <c r="D24" s="1098" t="s">
        <v>17</v>
      </c>
      <c r="E24" s="906" t="s">
        <v>16</v>
      </c>
      <c r="F24" s="150">
        <v>98.1</v>
      </c>
      <c r="G24" s="168">
        <v>90</v>
      </c>
      <c r="H24" s="1096" t="s">
        <v>17</v>
      </c>
      <c r="I24" s="602" t="s">
        <v>16</v>
      </c>
    </row>
    <row r="25" spans="1:10" s="29" customFormat="1" ht="20.100000000000001" customHeight="1">
      <c r="A25" s="1093" t="s">
        <v>134</v>
      </c>
      <c r="B25" s="150">
        <v>83.33</v>
      </c>
      <c r="C25" s="168">
        <v>99.2</v>
      </c>
      <c r="D25" s="150">
        <v>69.819999999999993</v>
      </c>
      <c r="E25" s="168">
        <v>104.8</v>
      </c>
      <c r="F25" s="150">
        <v>89.51</v>
      </c>
      <c r="G25" s="168">
        <v>94.6</v>
      </c>
      <c r="H25" s="1096" t="s">
        <v>17</v>
      </c>
      <c r="I25" s="602" t="s">
        <v>16</v>
      </c>
    </row>
    <row r="26" spans="1:10" ht="20.100000000000001" customHeight="1">
      <c r="A26" s="1093" t="s">
        <v>135</v>
      </c>
      <c r="B26" s="150">
        <v>80.05</v>
      </c>
      <c r="C26" s="168">
        <v>103.3</v>
      </c>
      <c r="D26" s="150">
        <v>59.35</v>
      </c>
      <c r="E26" s="168">
        <v>103</v>
      </c>
      <c r="F26" s="150">
        <v>75.81</v>
      </c>
      <c r="G26" s="168">
        <v>88.1</v>
      </c>
      <c r="H26" s="1096" t="s">
        <v>17</v>
      </c>
      <c r="I26" s="602" t="s">
        <v>16</v>
      </c>
    </row>
    <row r="27" spans="1:10" ht="20.100000000000001" customHeight="1">
      <c r="A27" s="1093" t="s">
        <v>136</v>
      </c>
      <c r="B27" s="150">
        <v>82</v>
      </c>
      <c r="C27" s="168">
        <v>104</v>
      </c>
      <c r="D27" s="726" t="s">
        <v>17</v>
      </c>
      <c r="E27" s="168" t="s">
        <v>16</v>
      </c>
      <c r="F27" s="150">
        <v>100.69</v>
      </c>
      <c r="G27" s="168">
        <v>114.7</v>
      </c>
      <c r="H27" s="1096" t="s">
        <v>17</v>
      </c>
      <c r="I27" s="602" t="s">
        <v>16</v>
      </c>
    </row>
    <row r="28" spans="1:10" ht="20.100000000000001" customHeight="1">
      <c r="A28" s="1093" t="s">
        <v>137</v>
      </c>
      <c r="B28" s="150">
        <v>83.68</v>
      </c>
      <c r="C28" s="168">
        <v>98.4</v>
      </c>
      <c r="D28" s="150">
        <v>81.5</v>
      </c>
      <c r="E28" s="168">
        <v>108</v>
      </c>
      <c r="F28" s="150">
        <v>82.32</v>
      </c>
      <c r="G28" s="168">
        <v>87.8</v>
      </c>
      <c r="H28" s="151">
        <v>225</v>
      </c>
      <c r="I28" s="602">
        <v>94.7</v>
      </c>
    </row>
    <row r="29" spans="1:10" ht="20.100000000000001" customHeight="1">
      <c r="A29" s="1093" t="s">
        <v>138</v>
      </c>
      <c r="B29" s="150">
        <v>73.59</v>
      </c>
      <c r="C29" s="168">
        <v>98.1</v>
      </c>
      <c r="D29" s="150">
        <v>58.72</v>
      </c>
      <c r="E29" s="168">
        <v>106.2</v>
      </c>
      <c r="F29" s="150">
        <v>70.97</v>
      </c>
      <c r="G29" s="168">
        <v>105.5</v>
      </c>
      <c r="H29" s="151">
        <v>175</v>
      </c>
      <c r="I29" s="602">
        <v>95.4</v>
      </c>
    </row>
    <row r="30" spans="1:10" s="29" customFormat="1" ht="20.100000000000001" customHeight="1">
      <c r="A30" s="1093" t="s">
        <v>139</v>
      </c>
      <c r="B30" s="150">
        <v>83.75</v>
      </c>
      <c r="C30" s="168">
        <v>97</v>
      </c>
      <c r="D30" s="726" t="s">
        <v>17</v>
      </c>
      <c r="E30" s="168" t="s">
        <v>16</v>
      </c>
      <c r="F30" s="150">
        <v>83.94</v>
      </c>
      <c r="G30" s="168">
        <v>81.2</v>
      </c>
      <c r="H30" s="726" t="s">
        <v>17</v>
      </c>
      <c r="I30" s="602" t="s">
        <v>16</v>
      </c>
      <c r="J30" s="616"/>
    </row>
    <row r="31" spans="1:10" s="30" customFormat="1" ht="20.100000000000001" customHeight="1">
      <c r="A31" s="1093" t="s">
        <v>140</v>
      </c>
      <c r="B31" s="150">
        <v>79.349999999999994</v>
      </c>
      <c r="C31" s="168">
        <v>95</v>
      </c>
      <c r="D31" s="150">
        <v>64.569999999999993</v>
      </c>
      <c r="E31" s="168">
        <v>98.6</v>
      </c>
      <c r="F31" s="150">
        <v>98.87</v>
      </c>
      <c r="G31" s="168">
        <v>98.6</v>
      </c>
      <c r="H31" s="151">
        <v>155</v>
      </c>
      <c r="I31" s="602">
        <v>93.9</v>
      </c>
    </row>
    <row r="32" spans="1:10" ht="20.100000000000001" customHeight="1">
      <c r="A32" s="1099" t="s">
        <v>141</v>
      </c>
      <c r="B32" s="150">
        <v>100</v>
      </c>
      <c r="C32" s="168" t="s">
        <v>16</v>
      </c>
      <c r="D32" s="726" t="s">
        <v>17</v>
      </c>
      <c r="E32" s="168" t="s">
        <v>16</v>
      </c>
      <c r="F32" s="150">
        <v>116.25</v>
      </c>
      <c r="G32" s="168">
        <v>109.8</v>
      </c>
      <c r="H32" s="1096" t="s">
        <v>17</v>
      </c>
      <c r="I32" s="1095" t="s">
        <v>16</v>
      </c>
    </row>
  </sheetData>
  <mergeCells count="18">
    <mergeCell ref="B7:C10"/>
    <mergeCell ref="D7:E10"/>
    <mergeCell ref="B11:B14"/>
    <mergeCell ref="C11:C14"/>
    <mergeCell ref="H11:H14"/>
    <mergeCell ref="I11:I14"/>
    <mergeCell ref="A1:D1"/>
    <mergeCell ref="H1:I1"/>
    <mergeCell ref="A2:D2"/>
    <mergeCell ref="H2:I2"/>
    <mergeCell ref="D11:D14"/>
    <mergeCell ref="E11:E14"/>
    <mergeCell ref="F7:G10"/>
    <mergeCell ref="H7:I10"/>
    <mergeCell ref="F11:F14"/>
    <mergeCell ref="G11:G14"/>
    <mergeCell ref="A3:A14"/>
    <mergeCell ref="B3:I6"/>
  </mergeCells>
  <phoneticPr fontId="0" type="noConversion"/>
  <hyperlinks>
    <hyperlink ref="H1:I1" location="'Spis tablic     List of tables'!A95" display="Powrót do spisu tablic"/>
    <hyperlink ref="H2:I2" location="'Spis tablic     List of tables'!A9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80" zoomScaleNormal="80" workbookViewId="0">
      <selection activeCell="N17" sqref="N17"/>
    </sheetView>
  </sheetViews>
  <sheetFormatPr defaultColWidth="8.75" defaultRowHeight="14.25"/>
  <cols>
    <col min="1" max="1" width="28.375" style="524" customWidth="1"/>
    <col min="2" max="9" width="11.75" style="524" customWidth="1"/>
    <col min="10" max="16384" width="8.75" style="524"/>
  </cols>
  <sheetData>
    <row r="1" spans="1:9">
      <c r="A1" s="1642" t="s">
        <v>925</v>
      </c>
      <c r="B1" s="1642"/>
      <c r="C1" s="1642"/>
      <c r="D1" s="523"/>
      <c r="G1" s="525"/>
      <c r="H1" s="1694" t="s">
        <v>32</v>
      </c>
      <c r="I1" s="1694"/>
    </row>
    <row r="2" spans="1:9" s="1339" customFormat="1">
      <c r="A2" s="1699" t="s">
        <v>475</v>
      </c>
      <c r="B2" s="1699"/>
      <c r="C2" s="1699"/>
      <c r="D2" s="1584"/>
      <c r="G2" s="1351"/>
      <c r="H2" s="1619" t="s">
        <v>298</v>
      </c>
      <c r="I2" s="1619"/>
    </row>
    <row r="3" spans="1:9" ht="13.15" customHeight="1">
      <c r="A3" s="1628" t="s">
        <v>1916</v>
      </c>
      <c r="B3" s="1932" t="s">
        <v>1915</v>
      </c>
      <c r="C3" s="2285"/>
      <c r="D3" s="2285"/>
      <c r="E3" s="2285"/>
      <c r="F3" s="2285"/>
      <c r="G3" s="2285"/>
      <c r="H3" s="2285"/>
      <c r="I3" s="2285"/>
    </row>
    <row r="4" spans="1:9" ht="14.85" customHeight="1">
      <c r="A4" s="1629"/>
      <c r="B4" s="2001"/>
      <c r="C4" s="1739"/>
      <c r="D4" s="1739"/>
      <c r="E4" s="1739"/>
      <c r="F4" s="1739"/>
      <c r="G4" s="1739"/>
      <c r="H4" s="1739"/>
      <c r="I4" s="1739"/>
    </row>
    <row r="5" spans="1:9" ht="25.15" customHeight="1">
      <c r="A5" s="1629"/>
      <c r="B5" s="1621" t="s">
        <v>644</v>
      </c>
      <c r="C5" s="1625"/>
      <c r="D5" s="1625"/>
      <c r="E5" s="1628"/>
      <c r="F5" s="2289" t="s">
        <v>686</v>
      </c>
      <c r="G5" s="2290"/>
      <c r="H5" s="2290"/>
      <c r="I5" s="2290"/>
    </row>
    <row r="6" spans="1:9" ht="14.85" customHeight="1">
      <c r="A6" s="1629"/>
      <c r="B6" s="1621" t="s">
        <v>1917</v>
      </c>
      <c r="C6" s="2287"/>
      <c r="D6" s="1664" t="s">
        <v>1920</v>
      </c>
      <c r="E6" s="2282"/>
      <c r="F6" s="1664" t="s">
        <v>1921</v>
      </c>
      <c r="G6" s="2282"/>
      <c r="H6" s="1664" t="s">
        <v>1924</v>
      </c>
      <c r="I6" s="2285"/>
    </row>
    <row r="7" spans="1:9" ht="14.85" customHeight="1">
      <c r="A7" s="1629"/>
      <c r="B7" s="2000"/>
      <c r="C7" s="2283"/>
      <c r="D7" s="1866"/>
      <c r="E7" s="2283"/>
      <c r="F7" s="1866"/>
      <c r="G7" s="2283"/>
      <c r="H7" s="1866"/>
      <c r="I7" s="1924"/>
    </row>
    <row r="8" spans="1:9" ht="13.15" customHeight="1">
      <c r="A8" s="1629"/>
      <c r="B8" s="2288"/>
      <c r="C8" s="2284"/>
      <c r="D8" s="1867"/>
      <c r="E8" s="2284"/>
      <c r="F8" s="1867"/>
      <c r="G8" s="2284"/>
      <c r="H8" s="1867"/>
      <c r="I8" s="2286"/>
    </row>
    <row r="9" spans="1:9" ht="14.85" customHeight="1">
      <c r="A9" s="1629"/>
      <c r="B9" s="1607" t="s">
        <v>1918</v>
      </c>
      <c r="C9" s="1643" t="s">
        <v>584</v>
      </c>
      <c r="D9" s="1643" t="s">
        <v>1919</v>
      </c>
      <c r="E9" s="1643" t="s">
        <v>584</v>
      </c>
      <c r="F9" s="1643" t="s">
        <v>1922</v>
      </c>
      <c r="G9" s="1643" t="s">
        <v>656</v>
      </c>
      <c r="H9" s="1643" t="s">
        <v>1923</v>
      </c>
      <c r="I9" s="1664" t="s">
        <v>656</v>
      </c>
    </row>
    <row r="10" spans="1:9" ht="14.85" customHeight="1">
      <c r="A10" s="1629"/>
      <c r="B10" s="1608"/>
      <c r="C10" s="1644"/>
      <c r="D10" s="1644"/>
      <c r="E10" s="1644"/>
      <c r="F10" s="1644"/>
      <c r="G10" s="1644"/>
      <c r="H10" s="1644"/>
      <c r="I10" s="1665"/>
    </row>
    <row r="11" spans="1:9" ht="14.85" customHeight="1">
      <c r="A11" s="1629"/>
      <c r="B11" s="1608"/>
      <c r="C11" s="1644"/>
      <c r="D11" s="1644"/>
      <c r="E11" s="1644"/>
      <c r="F11" s="1644"/>
      <c r="G11" s="1644"/>
      <c r="H11" s="1644"/>
      <c r="I11" s="1665"/>
    </row>
    <row r="12" spans="1:9" ht="14.85" customHeight="1">
      <c r="A12" s="1629"/>
      <c r="B12" s="1608"/>
      <c r="C12" s="1644"/>
      <c r="D12" s="1644"/>
      <c r="E12" s="1644"/>
      <c r="F12" s="1644"/>
      <c r="G12" s="1644"/>
      <c r="H12" s="1644"/>
      <c r="I12" s="1665"/>
    </row>
    <row r="13" spans="1:9" s="519" customFormat="1" ht="25.15" customHeight="1">
      <c r="A13" s="526" t="s">
        <v>124</v>
      </c>
      <c r="B13" s="527">
        <v>6035.7</v>
      </c>
      <c r="C13" s="527">
        <v>101.1</v>
      </c>
      <c r="D13" s="527">
        <v>2340.6999999999998</v>
      </c>
      <c r="E13" s="527">
        <v>101.6</v>
      </c>
      <c r="F13" s="527">
        <v>11992.2</v>
      </c>
      <c r="G13" s="527">
        <v>106.5</v>
      </c>
      <c r="H13" s="527">
        <v>903</v>
      </c>
      <c r="I13" s="527">
        <v>102.2</v>
      </c>
    </row>
    <row r="14" spans="1:9" s="519" customFormat="1" ht="12" customHeight="1">
      <c r="A14" s="1461" t="s">
        <v>125</v>
      </c>
      <c r="B14" s="528"/>
      <c r="C14" s="529"/>
      <c r="D14" s="528"/>
      <c r="E14" s="529"/>
      <c r="F14" s="528"/>
      <c r="G14" s="528"/>
      <c r="H14" s="528"/>
      <c r="I14" s="528"/>
    </row>
    <row r="15" spans="1:9" s="519" customFormat="1" ht="21" customHeight="1">
      <c r="A15" s="530" t="s">
        <v>142</v>
      </c>
      <c r="B15" s="316">
        <v>100.3</v>
      </c>
      <c r="C15" s="528">
        <v>97.8</v>
      </c>
      <c r="D15" s="531">
        <v>40</v>
      </c>
      <c r="E15" s="528">
        <v>98.9</v>
      </c>
      <c r="F15" s="316">
        <v>207.6</v>
      </c>
      <c r="G15" s="316">
        <v>105.9</v>
      </c>
      <c r="H15" s="316">
        <v>32.200000000000003</v>
      </c>
      <c r="I15" s="386">
        <v>105.2</v>
      </c>
    </row>
    <row r="16" spans="1:9" s="519" customFormat="1" ht="21" customHeight="1">
      <c r="A16" s="530" t="s">
        <v>127</v>
      </c>
      <c r="B16" s="316">
        <v>518.70000000000005</v>
      </c>
      <c r="C16" s="386">
        <v>105.3</v>
      </c>
      <c r="D16" s="316">
        <v>154.9</v>
      </c>
      <c r="E16" s="316">
        <v>99.6</v>
      </c>
      <c r="F16" s="316">
        <v>1247.9000000000001</v>
      </c>
      <c r="G16" s="316">
        <v>101.7</v>
      </c>
      <c r="H16" s="316">
        <v>114.6</v>
      </c>
      <c r="I16" s="386">
        <v>102.3</v>
      </c>
    </row>
    <row r="17" spans="1:9" s="519" customFormat="1" ht="21" customHeight="1">
      <c r="A17" s="530" t="s">
        <v>128</v>
      </c>
      <c r="B17" s="316">
        <v>361.7</v>
      </c>
      <c r="C17" s="316">
        <v>97.3</v>
      </c>
      <c r="D17" s="316">
        <v>140.69999999999999</v>
      </c>
      <c r="E17" s="316">
        <v>103</v>
      </c>
      <c r="F17" s="316">
        <v>538.5</v>
      </c>
      <c r="G17" s="316">
        <v>87.2</v>
      </c>
      <c r="H17" s="316">
        <v>43</v>
      </c>
      <c r="I17" s="386">
        <v>89.8</v>
      </c>
    </row>
    <row r="18" spans="1:9" s="519" customFormat="1" ht="21" customHeight="1">
      <c r="A18" s="530" t="s">
        <v>129</v>
      </c>
      <c r="B18" s="316">
        <v>77.599999999999994</v>
      </c>
      <c r="C18" s="316">
        <v>106.4</v>
      </c>
      <c r="D18" s="316">
        <v>30</v>
      </c>
      <c r="E18" s="316">
        <v>109</v>
      </c>
      <c r="F18" s="316">
        <v>166.3</v>
      </c>
      <c r="G18" s="316">
        <v>99.4</v>
      </c>
      <c r="H18" s="316">
        <v>9.9</v>
      </c>
      <c r="I18" s="386">
        <v>81.5</v>
      </c>
    </row>
    <row r="19" spans="1:9" s="519" customFormat="1" ht="21" customHeight="1">
      <c r="A19" s="530" t="s">
        <v>143</v>
      </c>
      <c r="B19" s="316">
        <v>465</v>
      </c>
      <c r="C19" s="316">
        <v>98.3</v>
      </c>
      <c r="D19" s="316">
        <v>181.6</v>
      </c>
      <c r="E19" s="316">
        <v>99.1</v>
      </c>
      <c r="F19" s="316">
        <v>1278</v>
      </c>
      <c r="G19" s="316">
        <v>119.1</v>
      </c>
      <c r="H19" s="316">
        <v>77.599999999999994</v>
      </c>
      <c r="I19" s="386">
        <v>110.4</v>
      </c>
    </row>
    <row r="20" spans="1:9" s="533" customFormat="1" ht="21" customHeight="1">
      <c r="A20" s="532" t="s">
        <v>131</v>
      </c>
      <c r="B20" s="389">
        <v>162.6</v>
      </c>
      <c r="C20" s="389">
        <v>91.3</v>
      </c>
      <c r="D20" s="389">
        <v>76.400000000000006</v>
      </c>
      <c r="E20" s="389">
        <v>88.1</v>
      </c>
      <c r="F20" s="389">
        <v>167.7</v>
      </c>
      <c r="G20" s="389">
        <v>87.8</v>
      </c>
      <c r="H20" s="389">
        <v>20.3</v>
      </c>
      <c r="I20" s="390">
        <v>87.5</v>
      </c>
    </row>
    <row r="21" spans="1:9" s="519" customFormat="1" ht="21" customHeight="1">
      <c r="A21" s="530" t="s">
        <v>132</v>
      </c>
      <c r="B21" s="316" t="s">
        <v>685</v>
      </c>
      <c r="C21" s="316">
        <v>102.2</v>
      </c>
      <c r="D21" s="316">
        <v>490.9</v>
      </c>
      <c r="E21" s="316">
        <v>101.9</v>
      </c>
      <c r="F21" s="316">
        <v>1258</v>
      </c>
      <c r="G21" s="316">
        <v>126.3</v>
      </c>
      <c r="H21" s="316">
        <v>70.8</v>
      </c>
      <c r="I21" s="386">
        <v>107.2</v>
      </c>
    </row>
    <row r="22" spans="1:9" s="519" customFormat="1" ht="21" customHeight="1">
      <c r="A22" s="530" t="s">
        <v>133</v>
      </c>
      <c r="B22" s="316">
        <v>122.9</v>
      </c>
      <c r="C22" s="316">
        <v>99.9</v>
      </c>
      <c r="D22" s="316">
        <v>43.3</v>
      </c>
      <c r="E22" s="316">
        <v>103.6</v>
      </c>
      <c r="F22" s="316">
        <v>395</v>
      </c>
      <c r="G22" s="316">
        <v>99.4</v>
      </c>
      <c r="H22" s="316">
        <v>34.799999999999997</v>
      </c>
      <c r="I22" s="386">
        <v>90.5</v>
      </c>
    </row>
    <row r="23" spans="1:9" s="519" customFormat="1" ht="21" customHeight="1">
      <c r="A23" s="530" t="s">
        <v>134</v>
      </c>
      <c r="B23" s="316">
        <v>80.5</v>
      </c>
      <c r="C23" s="316">
        <v>95.4</v>
      </c>
      <c r="D23" s="316">
        <v>44.8</v>
      </c>
      <c r="E23" s="316">
        <v>95</v>
      </c>
      <c r="F23" s="316">
        <v>154.69999999999999</v>
      </c>
      <c r="G23" s="316">
        <v>90.5</v>
      </c>
      <c r="H23" s="316">
        <v>15</v>
      </c>
      <c r="I23" s="386">
        <v>86.9</v>
      </c>
    </row>
    <row r="24" spans="1:9" s="519" customFormat="1" ht="21" customHeight="1">
      <c r="A24" s="530" t="s">
        <v>135</v>
      </c>
      <c r="B24" s="316">
        <v>992.8</v>
      </c>
      <c r="C24" s="316">
        <v>103.4</v>
      </c>
      <c r="D24" s="316">
        <v>445.9</v>
      </c>
      <c r="E24" s="316">
        <v>102.2</v>
      </c>
      <c r="F24" s="316">
        <v>294.5</v>
      </c>
      <c r="G24" s="316">
        <v>95.9</v>
      </c>
      <c r="H24" s="316">
        <v>21.8</v>
      </c>
      <c r="I24" s="386">
        <v>91.2</v>
      </c>
    </row>
    <row r="25" spans="1:9" s="519" customFormat="1" ht="21" customHeight="1">
      <c r="A25" s="530" t="s">
        <v>136</v>
      </c>
      <c r="B25" s="316">
        <v>210.2</v>
      </c>
      <c r="C25" s="316">
        <v>100.4</v>
      </c>
      <c r="D25" s="316">
        <v>69.5</v>
      </c>
      <c r="E25" s="316">
        <v>104.6</v>
      </c>
      <c r="F25" s="316">
        <v>786.8</v>
      </c>
      <c r="G25" s="316">
        <v>109.4</v>
      </c>
      <c r="H25" s="316">
        <v>67.900000000000006</v>
      </c>
      <c r="I25" s="386">
        <v>101.8</v>
      </c>
    </row>
    <row r="26" spans="1:9" s="519" customFormat="1" ht="21" customHeight="1">
      <c r="A26" s="530" t="s">
        <v>137</v>
      </c>
      <c r="B26" s="316">
        <v>120.1</v>
      </c>
      <c r="C26" s="316">
        <v>97.9</v>
      </c>
      <c r="D26" s="316">
        <v>44.2</v>
      </c>
      <c r="E26" s="316">
        <v>98.8</v>
      </c>
      <c r="F26" s="316">
        <v>228.1</v>
      </c>
      <c r="G26" s="316">
        <v>96.4</v>
      </c>
      <c r="H26" s="316">
        <v>21.3</v>
      </c>
      <c r="I26" s="386">
        <v>96.4</v>
      </c>
    </row>
    <row r="27" spans="1:9" s="519" customFormat="1" ht="21" customHeight="1">
      <c r="A27" s="530" t="s">
        <v>138</v>
      </c>
      <c r="B27" s="316">
        <v>157</v>
      </c>
      <c r="C27" s="316">
        <v>94.3</v>
      </c>
      <c r="D27" s="316">
        <v>54.3</v>
      </c>
      <c r="E27" s="316">
        <v>95.8</v>
      </c>
      <c r="F27" s="316">
        <v>225.1</v>
      </c>
      <c r="G27" s="316">
        <v>107.6</v>
      </c>
      <c r="H27" s="316">
        <v>24.4</v>
      </c>
      <c r="I27" s="386">
        <v>99.8</v>
      </c>
    </row>
    <row r="28" spans="1:9" s="519" customFormat="1" ht="21" customHeight="1">
      <c r="A28" s="530" t="s">
        <v>139</v>
      </c>
      <c r="B28" s="316">
        <v>452.2</v>
      </c>
      <c r="C28" s="316">
        <v>107.9</v>
      </c>
      <c r="D28" s="316">
        <v>207.3</v>
      </c>
      <c r="E28" s="316">
        <v>110.9</v>
      </c>
      <c r="F28" s="316">
        <v>539.5</v>
      </c>
      <c r="G28" s="316">
        <v>111.3</v>
      </c>
      <c r="H28" s="316">
        <v>46.1</v>
      </c>
      <c r="I28" s="386">
        <v>106</v>
      </c>
    </row>
    <row r="29" spans="1:9" s="519" customFormat="1" ht="21" customHeight="1">
      <c r="A29" s="530" t="s">
        <v>140</v>
      </c>
      <c r="B29" s="316">
        <v>999.3</v>
      </c>
      <c r="C29" s="316">
        <v>99.6</v>
      </c>
      <c r="D29" s="316">
        <v>278.39999999999998</v>
      </c>
      <c r="E29" s="316">
        <v>101.5</v>
      </c>
      <c r="F29" s="316">
        <v>4200.3999999999996</v>
      </c>
      <c r="G29" s="316">
        <v>105.3</v>
      </c>
      <c r="H29" s="316">
        <v>273.89999999999998</v>
      </c>
      <c r="I29" s="386">
        <v>106.4</v>
      </c>
    </row>
    <row r="30" spans="1:9" s="519" customFormat="1" ht="21" customHeight="1">
      <c r="A30" s="534" t="s">
        <v>141</v>
      </c>
      <c r="B30" s="316">
        <v>92.5</v>
      </c>
      <c r="C30" s="316">
        <v>100.1</v>
      </c>
      <c r="D30" s="316">
        <v>38.4</v>
      </c>
      <c r="E30" s="316">
        <v>102.4</v>
      </c>
      <c r="F30" s="316">
        <v>304</v>
      </c>
      <c r="G30" s="316">
        <v>109.5</v>
      </c>
      <c r="H30" s="316">
        <v>29.2</v>
      </c>
      <c r="I30" s="386">
        <v>105.1</v>
      </c>
    </row>
    <row r="31" spans="1:9">
      <c r="B31" s="535"/>
      <c r="C31" s="535"/>
      <c r="D31" s="535"/>
      <c r="E31" s="535"/>
      <c r="F31" s="535"/>
      <c r="G31" s="535"/>
      <c r="H31" s="535"/>
    </row>
  </sheetData>
  <mergeCells count="20">
    <mergeCell ref="H1:I1"/>
    <mergeCell ref="A1:C1"/>
    <mergeCell ref="A2:C2"/>
    <mergeCell ref="H2:I2"/>
    <mergeCell ref="H9:H12"/>
    <mergeCell ref="E9:E12"/>
    <mergeCell ref="A3:A12"/>
    <mergeCell ref="D6:E8"/>
    <mergeCell ref="H6:I8"/>
    <mergeCell ref="I9:I12"/>
    <mergeCell ref="G9:G12"/>
    <mergeCell ref="C9:C12"/>
    <mergeCell ref="F9:F12"/>
    <mergeCell ref="B3:I4"/>
    <mergeCell ref="D9:D12"/>
    <mergeCell ref="B9:B12"/>
    <mergeCell ref="B6:C8"/>
    <mergeCell ref="F6:G8"/>
    <mergeCell ref="B5:E5"/>
    <mergeCell ref="F5:I5"/>
  </mergeCells>
  <phoneticPr fontId="0" type="noConversion"/>
  <hyperlinks>
    <hyperlink ref="H1:I1" location="'Spis tablic     List of tables'!A96" display="Powrót do spisu tablic"/>
    <hyperlink ref="H2:I2" location="'Spis tablic     List of tables'!A9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zoomScale="90" zoomScaleNormal="90" workbookViewId="0">
      <selection activeCell="D5" sqref="D5:E11"/>
    </sheetView>
  </sheetViews>
  <sheetFormatPr defaultRowHeight="14.25"/>
  <cols>
    <col min="1" max="1" width="21.75" customWidth="1"/>
    <col min="2" max="13" width="8.75" customWidth="1"/>
  </cols>
  <sheetData>
    <row r="1" spans="1:15">
      <c r="A1" s="1642" t="s">
        <v>924</v>
      </c>
      <c r="B1" s="1642"/>
      <c r="C1" s="1642"/>
      <c r="D1" s="1642"/>
      <c r="E1" s="1642"/>
      <c r="H1" s="9"/>
      <c r="I1" s="9"/>
      <c r="J1" s="9"/>
      <c r="K1" s="1694" t="s">
        <v>32</v>
      </c>
      <c r="L1" s="1694"/>
      <c r="M1" s="1694"/>
    </row>
    <row r="2" spans="1:15" s="1339" customFormat="1">
      <c r="A2" s="1699" t="s">
        <v>146</v>
      </c>
      <c r="B2" s="1699"/>
      <c r="C2" s="1699"/>
      <c r="D2" s="1699"/>
      <c r="E2" s="1351"/>
      <c r="H2" s="1351"/>
      <c r="I2" s="1351"/>
      <c r="J2" s="1351"/>
      <c r="K2" s="2293" t="s">
        <v>298</v>
      </c>
      <c r="L2" s="2293"/>
      <c r="M2" s="2293"/>
    </row>
    <row r="3" spans="1:15" ht="14.85" customHeight="1">
      <c r="A3" s="1628" t="s">
        <v>1927</v>
      </c>
      <c r="B3" s="1933" t="s">
        <v>1925</v>
      </c>
      <c r="C3" s="1934"/>
      <c r="D3" s="1934"/>
      <c r="E3" s="1934"/>
      <c r="F3" s="1934"/>
      <c r="G3" s="1934"/>
      <c r="H3" s="1933" t="s">
        <v>1926</v>
      </c>
      <c r="I3" s="1934"/>
      <c r="J3" s="1934"/>
      <c r="K3" s="1934"/>
      <c r="L3" s="1934"/>
      <c r="M3" s="1934"/>
    </row>
    <row r="4" spans="1:15" ht="18" customHeight="1">
      <c r="A4" s="1629"/>
      <c r="B4" s="2291" t="s">
        <v>881</v>
      </c>
      <c r="C4" s="2292"/>
      <c r="D4" s="2292"/>
      <c r="E4" s="2292"/>
      <c r="F4" s="2292"/>
      <c r="G4" s="2292"/>
      <c r="H4" s="2292"/>
      <c r="I4" s="2292"/>
      <c r="J4" s="2292"/>
      <c r="K4" s="2292"/>
      <c r="L4" s="2292"/>
      <c r="M4" s="2292"/>
    </row>
    <row r="5" spans="1:15" ht="14.85" customHeight="1">
      <c r="A5" s="1629"/>
      <c r="B5" s="1932" t="s">
        <v>1928</v>
      </c>
      <c r="C5" s="1702"/>
      <c r="D5" s="1664" t="s">
        <v>1929</v>
      </c>
      <c r="E5" s="1702"/>
      <c r="F5" s="1664" t="s">
        <v>1930</v>
      </c>
      <c r="G5" s="1702"/>
      <c r="H5" s="1664" t="s">
        <v>1931</v>
      </c>
      <c r="I5" s="1702"/>
      <c r="J5" s="1664" t="s">
        <v>1932</v>
      </c>
      <c r="K5" s="1702"/>
      <c r="L5" s="1664" t="s">
        <v>1933</v>
      </c>
      <c r="M5" s="1638"/>
      <c r="N5" s="75"/>
      <c r="O5" s="75"/>
    </row>
    <row r="6" spans="1:15" ht="14.85" customHeight="1">
      <c r="A6" s="1629"/>
      <c r="B6" s="1622"/>
      <c r="C6" s="1703"/>
      <c r="D6" s="1665"/>
      <c r="E6" s="1703"/>
      <c r="F6" s="1665"/>
      <c r="G6" s="1703"/>
      <c r="H6" s="1665"/>
      <c r="I6" s="1703"/>
      <c r="J6" s="1665"/>
      <c r="K6" s="1703"/>
      <c r="L6" s="1665"/>
      <c r="M6" s="1626"/>
      <c r="N6" s="75"/>
      <c r="O6" s="75"/>
    </row>
    <row r="7" spans="1:15" ht="14.85" customHeight="1">
      <c r="A7" s="1629"/>
      <c r="B7" s="1622"/>
      <c r="C7" s="1703"/>
      <c r="D7" s="1665"/>
      <c r="E7" s="1703"/>
      <c r="F7" s="1665"/>
      <c r="G7" s="1703"/>
      <c r="H7" s="1665"/>
      <c r="I7" s="1703"/>
      <c r="J7" s="1665"/>
      <c r="K7" s="1703"/>
      <c r="L7" s="1665"/>
      <c r="M7" s="1626"/>
      <c r="N7" s="75"/>
      <c r="O7" s="75"/>
    </row>
    <row r="8" spans="1:15" ht="14.85" customHeight="1">
      <c r="A8" s="1629"/>
      <c r="B8" s="1622"/>
      <c r="C8" s="1703"/>
      <c r="D8" s="1665"/>
      <c r="E8" s="1703"/>
      <c r="F8" s="1665"/>
      <c r="G8" s="1703"/>
      <c r="H8" s="1665"/>
      <c r="I8" s="1703"/>
      <c r="J8" s="1665"/>
      <c r="K8" s="1703"/>
      <c r="L8" s="1665"/>
      <c r="M8" s="1626"/>
      <c r="N8" s="75"/>
      <c r="O8" s="75"/>
    </row>
    <row r="9" spans="1:15" ht="14.85" customHeight="1">
      <c r="A9" s="1629"/>
      <c r="B9" s="1622"/>
      <c r="C9" s="1703"/>
      <c r="D9" s="1665"/>
      <c r="E9" s="1703"/>
      <c r="F9" s="1665"/>
      <c r="G9" s="1703"/>
      <c r="H9" s="1665"/>
      <c r="I9" s="1703"/>
      <c r="J9" s="1665"/>
      <c r="K9" s="1703"/>
      <c r="L9" s="1665"/>
      <c r="M9" s="1626"/>
      <c r="N9" s="75"/>
      <c r="O9" s="75"/>
    </row>
    <row r="10" spans="1:15" ht="14.85" customHeight="1">
      <c r="A10" s="1629"/>
      <c r="B10" s="1622"/>
      <c r="C10" s="1703"/>
      <c r="D10" s="1665"/>
      <c r="E10" s="1703"/>
      <c r="F10" s="1665"/>
      <c r="G10" s="1703"/>
      <c r="H10" s="1665"/>
      <c r="I10" s="1703"/>
      <c r="J10" s="1665"/>
      <c r="K10" s="1703"/>
      <c r="L10" s="1665"/>
      <c r="M10" s="1626"/>
      <c r="N10" s="75"/>
      <c r="O10" s="75"/>
    </row>
    <row r="11" spans="1:15" ht="14.85" customHeight="1">
      <c r="A11" s="1629"/>
      <c r="B11" s="1622"/>
      <c r="C11" s="1703"/>
      <c r="D11" s="1665"/>
      <c r="E11" s="1703"/>
      <c r="F11" s="1665"/>
      <c r="G11" s="1703"/>
      <c r="H11" s="1666"/>
      <c r="I11" s="1704"/>
      <c r="J11" s="1665"/>
      <c r="K11" s="1703"/>
      <c r="L11" s="1665"/>
      <c r="M11" s="1626"/>
      <c r="N11" s="75"/>
      <c r="O11" s="75"/>
    </row>
    <row r="12" spans="1:15" s="524" customFormat="1" ht="14.85" customHeight="1">
      <c r="A12" s="1629"/>
      <c r="B12" s="1697" t="s">
        <v>993</v>
      </c>
      <c r="C12" s="1633" t="s">
        <v>917</v>
      </c>
      <c r="D12" s="1697" t="s">
        <v>994</v>
      </c>
      <c r="E12" s="1633" t="s">
        <v>917</v>
      </c>
      <c r="F12" s="1697" t="s">
        <v>995</v>
      </c>
      <c r="G12" s="1633" t="s">
        <v>917</v>
      </c>
      <c r="H12" s="1932" t="s">
        <v>996</v>
      </c>
      <c r="I12" s="1643" t="s">
        <v>918</v>
      </c>
      <c r="J12" s="2030" t="s">
        <v>997</v>
      </c>
      <c r="K12" s="1633" t="s">
        <v>917</v>
      </c>
      <c r="L12" s="2030" t="s">
        <v>998</v>
      </c>
      <c r="M12" s="1621" t="s">
        <v>917</v>
      </c>
      <c r="N12" s="757"/>
      <c r="O12" s="757"/>
    </row>
    <row r="13" spans="1:15" s="524" customFormat="1" ht="14.85" customHeight="1">
      <c r="A13" s="1629"/>
      <c r="B13" s="1634"/>
      <c r="C13" s="1634"/>
      <c r="D13" s="1634"/>
      <c r="E13" s="1634"/>
      <c r="F13" s="1634"/>
      <c r="G13" s="1634"/>
      <c r="H13" s="1622"/>
      <c r="I13" s="1644"/>
      <c r="J13" s="1910"/>
      <c r="K13" s="1634"/>
      <c r="L13" s="1910"/>
      <c r="M13" s="1622"/>
      <c r="N13" s="757"/>
      <c r="O13" s="757"/>
    </row>
    <row r="14" spans="1:15" s="524" customFormat="1" ht="14.85" customHeight="1">
      <c r="A14" s="1629"/>
      <c r="B14" s="1634"/>
      <c r="C14" s="1634"/>
      <c r="D14" s="1634"/>
      <c r="E14" s="1634"/>
      <c r="F14" s="1634"/>
      <c r="G14" s="1634"/>
      <c r="H14" s="1622"/>
      <c r="I14" s="1644"/>
      <c r="J14" s="1910"/>
      <c r="K14" s="1634"/>
      <c r="L14" s="1910"/>
      <c r="M14" s="1622"/>
      <c r="N14" s="757"/>
      <c r="O14" s="757"/>
    </row>
    <row r="15" spans="1:15" s="524" customFormat="1" ht="14.85" customHeight="1">
      <c r="A15" s="1629"/>
      <c r="B15" s="1635"/>
      <c r="C15" s="1634"/>
      <c r="D15" s="1634"/>
      <c r="E15" s="1634"/>
      <c r="F15" s="1634"/>
      <c r="G15" s="1634"/>
      <c r="H15" s="1622"/>
      <c r="I15" s="1880"/>
      <c r="J15" s="1910"/>
      <c r="K15" s="1635"/>
      <c r="L15" s="1910"/>
      <c r="M15" s="1623"/>
      <c r="N15" s="757"/>
      <c r="O15" s="757"/>
    </row>
    <row r="16" spans="1:15" ht="25.15" customHeight="1">
      <c r="A16" s="1100" t="s">
        <v>147</v>
      </c>
      <c r="B16" s="1101">
        <v>712346.7</v>
      </c>
      <c r="C16" s="713">
        <v>106.2</v>
      </c>
      <c r="D16" s="317">
        <v>2713</v>
      </c>
      <c r="E16" s="713">
        <v>102.8</v>
      </c>
      <c r="F16" s="1092">
        <v>4785.04</v>
      </c>
      <c r="G16" s="713">
        <v>107.3</v>
      </c>
      <c r="H16" s="318">
        <v>95101.6</v>
      </c>
      <c r="I16" s="713">
        <v>125.9</v>
      </c>
      <c r="J16" s="317">
        <v>400</v>
      </c>
      <c r="K16" s="318">
        <v>105.2</v>
      </c>
      <c r="L16" s="1092">
        <v>4734.72</v>
      </c>
      <c r="M16" s="714">
        <v>108.4</v>
      </c>
      <c r="N16" s="76"/>
      <c r="O16" s="76"/>
    </row>
    <row r="17" spans="1:21" ht="10.15" customHeight="1">
      <c r="A17" s="1485" t="s">
        <v>125</v>
      </c>
      <c r="B17" s="316"/>
      <c r="C17" s="524"/>
      <c r="D17" s="168"/>
      <c r="E17" s="524"/>
      <c r="F17" s="150"/>
      <c r="G17" s="169"/>
      <c r="H17" s="168"/>
      <c r="I17" s="524"/>
      <c r="J17" s="168"/>
      <c r="K17" s="524"/>
      <c r="L17" s="168"/>
      <c r="M17" s="602"/>
      <c r="N17" s="64"/>
      <c r="O17" s="64"/>
    </row>
    <row r="18" spans="1:21" ht="18" customHeight="1">
      <c r="A18" s="1102" t="s">
        <v>126</v>
      </c>
      <c r="B18" s="316">
        <v>60714.9</v>
      </c>
      <c r="C18" s="316">
        <v>106</v>
      </c>
      <c r="D18" s="493">
        <v>222</v>
      </c>
      <c r="E18" s="316">
        <v>101.7</v>
      </c>
      <c r="F18" s="776">
        <v>5323.32</v>
      </c>
      <c r="G18" s="316">
        <v>106.8</v>
      </c>
      <c r="H18" s="316">
        <v>5590.2</v>
      </c>
      <c r="I18" s="316">
        <v>129.1</v>
      </c>
      <c r="J18" s="493">
        <v>27</v>
      </c>
      <c r="K18" s="316">
        <v>109.9</v>
      </c>
      <c r="L18" s="776">
        <v>4938.55</v>
      </c>
      <c r="M18" s="386">
        <v>105.4</v>
      </c>
      <c r="N18" s="77"/>
      <c r="O18" s="77"/>
    </row>
    <row r="19" spans="1:21" ht="18" customHeight="1">
      <c r="A19" s="1102" t="s">
        <v>144</v>
      </c>
      <c r="B19" s="316">
        <v>30688.9</v>
      </c>
      <c r="C19" s="316">
        <v>109.5</v>
      </c>
      <c r="D19" s="493">
        <v>137</v>
      </c>
      <c r="E19" s="316">
        <v>102</v>
      </c>
      <c r="F19" s="776">
        <v>4139.78</v>
      </c>
      <c r="G19" s="316">
        <v>106.7</v>
      </c>
      <c r="H19" s="316">
        <v>2843.1</v>
      </c>
      <c r="I19" s="316">
        <v>125.2</v>
      </c>
      <c r="J19" s="493">
        <v>19</v>
      </c>
      <c r="K19" s="316">
        <v>103.9</v>
      </c>
      <c r="L19" s="776">
        <v>4082.25</v>
      </c>
      <c r="M19" s="386">
        <v>107.6</v>
      </c>
      <c r="N19" s="77"/>
      <c r="O19" s="77"/>
      <c r="P19" s="509"/>
    </row>
    <row r="20" spans="1:21" ht="18" customHeight="1">
      <c r="A20" s="1102" t="s">
        <v>128</v>
      </c>
      <c r="B20" s="316">
        <v>18191.5</v>
      </c>
      <c r="C20" s="316">
        <v>104.7</v>
      </c>
      <c r="D20" s="493">
        <v>100</v>
      </c>
      <c r="E20" s="316">
        <v>103.7</v>
      </c>
      <c r="F20" s="776">
        <v>4368.1099999999997</v>
      </c>
      <c r="G20" s="316">
        <v>106.2</v>
      </c>
      <c r="H20" s="316">
        <v>1743.7</v>
      </c>
      <c r="I20" s="316">
        <v>115.3</v>
      </c>
      <c r="J20" s="493">
        <v>15</v>
      </c>
      <c r="K20" s="316">
        <v>101.4</v>
      </c>
      <c r="L20" s="776">
        <v>3754.31</v>
      </c>
      <c r="M20" s="386">
        <v>103.4</v>
      </c>
      <c r="N20" s="77"/>
      <c r="O20" s="77"/>
    </row>
    <row r="21" spans="1:21" ht="18" customHeight="1">
      <c r="A21" s="1102" t="s">
        <v>129</v>
      </c>
      <c r="B21" s="316">
        <v>19133.7</v>
      </c>
      <c r="C21" s="316">
        <v>111.6</v>
      </c>
      <c r="D21" s="493">
        <v>74</v>
      </c>
      <c r="E21" s="316">
        <v>104.7</v>
      </c>
      <c r="F21" s="776">
        <v>4426.5600000000004</v>
      </c>
      <c r="G21" s="316">
        <v>108.5</v>
      </c>
      <c r="H21" s="316">
        <v>901.4</v>
      </c>
      <c r="I21" s="316">
        <v>123.8</v>
      </c>
      <c r="J21" s="493">
        <v>7</v>
      </c>
      <c r="K21" s="316">
        <v>108.1</v>
      </c>
      <c r="L21" s="776">
        <v>3701.69</v>
      </c>
      <c r="M21" s="386">
        <v>107</v>
      </c>
      <c r="N21" s="77"/>
      <c r="O21" s="77"/>
    </row>
    <row r="22" spans="1:21" ht="18" customHeight="1">
      <c r="A22" s="1102" t="s">
        <v>143</v>
      </c>
      <c r="B22" s="316">
        <v>41224.5</v>
      </c>
      <c r="C22" s="316">
        <v>104.2</v>
      </c>
      <c r="D22" s="493">
        <v>178</v>
      </c>
      <c r="E22" s="316">
        <v>102.9</v>
      </c>
      <c r="F22" s="776">
        <v>4491.83</v>
      </c>
      <c r="G22" s="316">
        <v>107.2</v>
      </c>
      <c r="H22" s="316">
        <v>3791.9</v>
      </c>
      <c r="I22" s="316">
        <v>121.7</v>
      </c>
      <c r="J22" s="493">
        <v>18</v>
      </c>
      <c r="K22" s="316">
        <v>103.3</v>
      </c>
      <c r="L22" s="776">
        <v>4106.43</v>
      </c>
      <c r="M22" s="386">
        <v>110.2</v>
      </c>
      <c r="N22" s="77"/>
      <c r="O22" s="77"/>
    </row>
    <row r="23" spans="1:21" s="215" customFormat="1" ht="18" customHeight="1">
      <c r="A23" s="1103" t="s">
        <v>131</v>
      </c>
      <c r="B23" s="152">
        <v>50333</v>
      </c>
      <c r="C23" s="152">
        <v>109.7</v>
      </c>
      <c r="D23" s="725">
        <v>198</v>
      </c>
      <c r="E23" s="389">
        <v>102.9</v>
      </c>
      <c r="F23" s="726">
        <v>4590.96</v>
      </c>
      <c r="G23" s="152">
        <v>107.3</v>
      </c>
      <c r="H23" s="152">
        <v>8494.9</v>
      </c>
      <c r="I23" s="389">
        <v>140.9</v>
      </c>
      <c r="J23" s="725">
        <v>40</v>
      </c>
      <c r="K23" s="389">
        <v>107.1</v>
      </c>
      <c r="L23" s="726">
        <v>4214.0600000000004</v>
      </c>
      <c r="M23" s="153">
        <v>106.9</v>
      </c>
      <c r="N23" s="217"/>
      <c r="O23" s="217"/>
    </row>
    <row r="24" spans="1:21" ht="18" customHeight="1">
      <c r="A24" s="1102" t="s">
        <v>132</v>
      </c>
      <c r="B24" s="316">
        <v>140226.4</v>
      </c>
      <c r="C24" s="316">
        <v>108.9</v>
      </c>
      <c r="D24" s="493">
        <v>376</v>
      </c>
      <c r="E24" s="316">
        <v>102.6</v>
      </c>
      <c r="F24" s="776">
        <v>5400.23</v>
      </c>
      <c r="G24" s="316">
        <v>106.5</v>
      </c>
      <c r="H24" s="316">
        <v>29800.2</v>
      </c>
      <c r="I24" s="316">
        <v>118.4</v>
      </c>
      <c r="J24" s="493">
        <v>88</v>
      </c>
      <c r="K24" s="168">
        <v>106.8</v>
      </c>
      <c r="L24" s="776">
        <v>6078.43</v>
      </c>
      <c r="M24" s="386">
        <v>106.6</v>
      </c>
      <c r="N24" s="77"/>
      <c r="O24" s="77"/>
    </row>
    <row r="25" spans="1:21" ht="18" customHeight="1">
      <c r="A25" s="1102" t="s">
        <v>148</v>
      </c>
      <c r="B25" s="316">
        <v>14972.7</v>
      </c>
      <c r="C25" s="316">
        <v>110.8</v>
      </c>
      <c r="D25" s="493">
        <v>58</v>
      </c>
      <c r="E25" s="316">
        <v>103.1</v>
      </c>
      <c r="F25" s="776">
        <v>4537.82</v>
      </c>
      <c r="G25" s="316">
        <v>106.5</v>
      </c>
      <c r="H25" s="316">
        <v>1824.6</v>
      </c>
      <c r="I25" s="316">
        <v>119.2</v>
      </c>
      <c r="J25" s="493">
        <v>7</v>
      </c>
      <c r="K25" s="316">
        <v>94</v>
      </c>
      <c r="L25" s="776">
        <v>4176.7</v>
      </c>
      <c r="M25" s="386">
        <v>104.8</v>
      </c>
      <c r="N25" s="1173"/>
      <c r="O25" s="77"/>
    </row>
    <row r="26" spans="1:21" s="29" customFormat="1" ht="18" customHeight="1">
      <c r="A26" s="1102" t="s">
        <v>134</v>
      </c>
      <c r="B26" s="316">
        <v>24009.7</v>
      </c>
      <c r="C26" s="316">
        <v>111.8</v>
      </c>
      <c r="D26" s="493">
        <v>132</v>
      </c>
      <c r="E26" s="316">
        <v>104.6</v>
      </c>
      <c r="F26" s="776">
        <v>4182.42</v>
      </c>
      <c r="G26" s="316">
        <v>107.8</v>
      </c>
      <c r="H26" s="316">
        <v>2909</v>
      </c>
      <c r="I26" s="316">
        <v>124.1</v>
      </c>
      <c r="J26" s="493">
        <v>17</v>
      </c>
      <c r="K26" s="316">
        <v>108.3</v>
      </c>
      <c r="L26" s="776">
        <v>3737.81</v>
      </c>
      <c r="M26" s="386">
        <v>110.4</v>
      </c>
      <c r="N26" s="216"/>
      <c r="O26" s="216"/>
    </row>
    <row r="27" spans="1:21" ht="18" customHeight="1">
      <c r="A27" s="1102" t="s">
        <v>135</v>
      </c>
      <c r="B27" s="316">
        <v>13566.3</v>
      </c>
      <c r="C27" s="316">
        <v>105.3</v>
      </c>
      <c r="D27" s="493">
        <v>54</v>
      </c>
      <c r="E27" s="316">
        <v>105</v>
      </c>
      <c r="F27" s="776">
        <v>4112.92</v>
      </c>
      <c r="G27" s="316">
        <v>107.9</v>
      </c>
      <c r="H27" s="316">
        <v>2640.6</v>
      </c>
      <c r="I27" s="316">
        <v>102.2</v>
      </c>
      <c r="J27" s="493">
        <v>11</v>
      </c>
      <c r="K27" s="316">
        <v>106.1</v>
      </c>
      <c r="L27" s="776">
        <v>4829.0600000000004</v>
      </c>
      <c r="M27" s="386">
        <v>107.3</v>
      </c>
      <c r="N27" s="77"/>
      <c r="O27" s="77"/>
    </row>
    <row r="28" spans="1:21" ht="18" customHeight="1">
      <c r="A28" s="1102" t="s">
        <v>136</v>
      </c>
      <c r="B28" s="316">
        <v>44730</v>
      </c>
      <c r="C28" s="316">
        <v>106.7</v>
      </c>
      <c r="D28" s="493">
        <v>151</v>
      </c>
      <c r="E28" s="316">
        <v>102.2</v>
      </c>
      <c r="F28" s="776">
        <v>4822.24</v>
      </c>
      <c r="G28" s="316">
        <v>106.3</v>
      </c>
      <c r="H28" s="316">
        <v>6801.1</v>
      </c>
      <c r="I28" s="316">
        <v>150.19999999999999</v>
      </c>
      <c r="J28" s="493">
        <v>30</v>
      </c>
      <c r="K28" s="316">
        <v>110.5</v>
      </c>
      <c r="L28" s="776">
        <v>4678.71</v>
      </c>
      <c r="M28" s="386">
        <v>110.8</v>
      </c>
      <c r="N28" s="77"/>
      <c r="O28" s="77"/>
      <c r="S28" s="20"/>
      <c r="T28" s="20"/>
      <c r="U28" s="20"/>
    </row>
    <row r="29" spans="1:21" ht="18" customHeight="1">
      <c r="A29" s="1102" t="s">
        <v>137</v>
      </c>
      <c r="B29" s="316">
        <v>118268.8</v>
      </c>
      <c r="C29" s="316">
        <v>103.4</v>
      </c>
      <c r="D29" s="493">
        <v>447</v>
      </c>
      <c r="E29" s="316">
        <v>102.7</v>
      </c>
      <c r="F29" s="776">
        <v>5266.4</v>
      </c>
      <c r="G29" s="316">
        <v>108.7</v>
      </c>
      <c r="H29" s="316">
        <v>10792.1</v>
      </c>
      <c r="I29" s="316">
        <v>112.4</v>
      </c>
      <c r="J29" s="493">
        <v>52</v>
      </c>
      <c r="K29" s="316">
        <v>102.2</v>
      </c>
      <c r="L29" s="776">
        <v>4438.47</v>
      </c>
      <c r="M29" s="386">
        <v>111.7</v>
      </c>
      <c r="N29" s="77"/>
      <c r="O29" s="77"/>
      <c r="S29" s="20"/>
      <c r="T29" s="20"/>
      <c r="U29" s="20"/>
    </row>
    <row r="30" spans="1:21" ht="18" customHeight="1">
      <c r="A30" s="1102" t="s">
        <v>149</v>
      </c>
      <c r="B30" s="316">
        <v>13744.9</v>
      </c>
      <c r="C30" s="316">
        <v>105.8</v>
      </c>
      <c r="D30" s="493">
        <v>66</v>
      </c>
      <c r="E30" s="316">
        <v>103.3</v>
      </c>
      <c r="F30" s="776">
        <v>4258.53</v>
      </c>
      <c r="G30" s="316">
        <v>107.3</v>
      </c>
      <c r="H30" s="316">
        <v>1595.1</v>
      </c>
      <c r="I30" s="316">
        <v>110</v>
      </c>
      <c r="J30" s="493">
        <v>9</v>
      </c>
      <c r="K30" s="316">
        <v>99.3</v>
      </c>
      <c r="L30" s="776">
        <v>3762.53</v>
      </c>
      <c r="M30" s="386">
        <v>106.2</v>
      </c>
      <c r="N30" s="77"/>
      <c r="O30" s="77"/>
      <c r="S30" s="20"/>
      <c r="T30" s="167"/>
      <c r="U30" s="20"/>
    </row>
    <row r="31" spans="1:21" ht="18" customHeight="1">
      <c r="A31" s="1102" t="s">
        <v>145</v>
      </c>
      <c r="B31" s="316">
        <v>17095.099999999999</v>
      </c>
      <c r="C31" s="316">
        <v>104</v>
      </c>
      <c r="D31" s="493">
        <v>87</v>
      </c>
      <c r="E31" s="316">
        <v>101.2</v>
      </c>
      <c r="F31" s="776">
        <v>3994.61</v>
      </c>
      <c r="G31" s="316">
        <v>107.3</v>
      </c>
      <c r="H31" s="316">
        <v>1764.7</v>
      </c>
      <c r="I31" s="316">
        <v>157.6</v>
      </c>
      <c r="J31" s="493">
        <v>11</v>
      </c>
      <c r="K31" s="316">
        <v>104.2</v>
      </c>
      <c r="L31" s="776">
        <v>3941.15</v>
      </c>
      <c r="M31" s="386">
        <v>109.4</v>
      </c>
      <c r="N31" s="77"/>
      <c r="O31" s="77"/>
      <c r="S31" s="20"/>
      <c r="T31" s="20"/>
      <c r="U31" s="20"/>
    </row>
    <row r="32" spans="1:21" ht="18" customHeight="1">
      <c r="A32" s="1102" t="s">
        <v>140</v>
      </c>
      <c r="B32" s="316">
        <v>85472.4</v>
      </c>
      <c r="C32" s="316">
        <v>104.9</v>
      </c>
      <c r="D32" s="493">
        <v>338</v>
      </c>
      <c r="E32" s="316">
        <v>102.6</v>
      </c>
      <c r="F32" s="776">
        <v>4616.84</v>
      </c>
      <c r="G32" s="316">
        <v>107.9</v>
      </c>
      <c r="H32" s="316">
        <v>11299.3</v>
      </c>
      <c r="I32" s="316">
        <v>150.19999999999999</v>
      </c>
      <c r="J32" s="493">
        <v>37</v>
      </c>
      <c r="K32" s="316">
        <v>103.5</v>
      </c>
      <c r="L32" s="776">
        <v>4781.1400000000003</v>
      </c>
      <c r="M32" s="386">
        <v>110.8</v>
      </c>
      <c r="N32" s="77"/>
      <c r="O32" s="77"/>
      <c r="S32" s="20"/>
      <c r="T32" s="20"/>
      <c r="U32" s="20"/>
    </row>
    <row r="33" spans="1:15" ht="18" customHeight="1">
      <c r="A33" s="1102" t="s">
        <v>141</v>
      </c>
      <c r="B33" s="316">
        <v>19974</v>
      </c>
      <c r="C33" s="316">
        <v>105.3</v>
      </c>
      <c r="D33" s="493">
        <v>96</v>
      </c>
      <c r="E33" s="316">
        <v>104.3</v>
      </c>
      <c r="F33" s="776">
        <v>4420.5200000000004</v>
      </c>
      <c r="G33" s="316">
        <v>106.2</v>
      </c>
      <c r="H33" s="316">
        <v>2309.6999999999998</v>
      </c>
      <c r="I33" s="316">
        <v>135.80000000000001</v>
      </c>
      <c r="J33" s="493">
        <v>11</v>
      </c>
      <c r="K33" s="316">
        <v>101.1</v>
      </c>
      <c r="L33" s="776">
        <v>4332.95</v>
      </c>
      <c r="M33" s="386">
        <v>109.8</v>
      </c>
      <c r="N33" s="77"/>
      <c r="O33" s="77"/>
    </row>
    <row r="34" spans="1:15" ht="20.100000000000001" customHeight="1">
      <c r="A34" s="2296" t="s">
        <v>642</v>
      </c>
      <c r="B34" s="2297"/>
      <c r="C34" s="2297"/>
      <c r="D34" s="2297"/>
      <c r="E34" s="2297"/>
      <c r="F34" s="2297"/>
      <c r="G34" s="2297"/>
      <c r="H34" s="2297"/>
      <c r="I34" s="2297"/>
      <c r="J34" s="2297"/>
      <c r="K34" s="2297"/>
      <c r="L34" s="1104"/>
      <c r="M34" s="1104"/>
    </row>
    <row r="35" spans="1:15" s="1442" customFormat="1" ht="15" customHeight="1">
      <c r="A35" s="2294" t="s">
        <v>566</v>
      </c>
      <c r="B35" s="2295"/>
      <c r="C35" s="2295"/>
      <c r="D35" s="2295"/>
      <c r="E35" s="2295"/>
      <c r="F35" s="2295"/>
      <c r="G35" s="2295"/>
      <c r="H35" s="2295"/>
      <c r="I35" s="2295"/>
      <c r="J35" s="2295"/>
      <c r="K35" s="2295"/>
      <c r="L35" s="1525"/>
      <c r="M35" s="1525"/>
    </row>
  </sheetData>
  <mergeCells count="28">
    <mergeCell ref="A35:K35"/>
    <mergeCell ref="A34:K34"/>
    <mergeCell ref="A3:A15"/>
    <mergeCell ref="B5:C11"/>
    <mergeCell ref="D5:E11"/>
    <mergeCell ref="I12:I15"/>
    <mergeCell ref="J12:J15"/>
    <mergeCell ref="H12:H15"/>
    <mergeCell ref="B3:G3"/>
    <mergeCell ref="H5:I11"/>
    <mergeCell ref="J5:K11"/>
    <mergeCell ref="A1:E1"/>
    <mergeCell ref="H3:M3"/>
    <mergeCell ref="A2:D2"/>
    <mergeCell ref="B4:M4"/>
    <mergeCell ref="K1:M1"/>
    <mergeCell ref="K2:M2"/>
    <mergeCell ref="L12:L15"/>
    <mergeCell ref="M12:M15"/>
    <mergeCell ref="B12:B15"/>
    <mergeCell ref="F5:G11"/>
    <mergeCell ref="F12:F15"/>
    <mergeCell ref="G12:G15"/>
    <mergeCell ref="K12:K15"/>
    <mergeCell ref="E12:E15"/>
    <mergeCell ref="C12:C15"/>
    <mergeCell ref="D12:D15"/>
    <mergeCell ref="L5:M11"/>
  </mergeCells>
  <phoneticPr fontId="0" type="noConversion"/>
  <hyperlinks>
    <hyperlink ref="K1:L1" location="'Spis tablic     List of tables'!A90" display="Powrót do spisu tablic"/>
    <hyperlink ref="K2:L2" location="'Spis tablic     List of tables'!A90" display="Return to list tables"/>
    <hyperlink ref="K1:M1" location="'Spis tablic     List of tables'!A97" display="Powrót do spisu tablic"/>
    <hyperlink ref="K2:M2" location="'Spis tablic     List of tables'!A9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selection activeCell="L18" sqref="L18"/>
    </sheetView>
  </sheetViews>
  <sheetFormatPr defaultRowHeight="12.75"/>
  <cols>
    <col min="1" max="1" width="25.625" style="4" customWidth="1"/>
    <col min="2" max="2" width="16.875" style="4" bestFit="1" customWidth="1"/>
    <col min="3" max="3" width="13.25" style="4" customWidth="1"/>
    <col min="4" max="4" width="16.875" style="4" bestFit="1" customWidth="1"/>
    <col min="5" max="7" width="13.25" style="4" customWidth="1"/>
    <col min="8" max="16384" width="9" style="4"/>
  </cols>
  <sheetData>
    <row r="1" spans="1:7" ht="14.85" customHeight="1">
      <c r="A1" s="1642" t="s">
        <v>924</v>
      </c>
      <c r="B1" s="1642"/>
      <c r="C1" s="1642"/>
      <c r="F1" s="1694" t="s">
        <v>32</v>
      </c>
      <c r="G1" s="1694"/>
    </row>
    <row r="2" spans="1:7" s="1342" customFormat="1" ht="14.85" customHeight="1">
      <c r="A2" s="1699" t="s">
        <v>146</v>
      </c>
      <c r="B2" s="1699"/>
      <c r="F2" s="1619" t="s">
        <v>298</v>
      </c>
      <c r="G2" s="1619"/>
    </row>
    <row r="3" spans="1:7" ht="14.85" customHeight="1">
      <c r="A3" s="2299" t="s">
        <v>1936</v>
      </c>
      <c r="B3" s="1664" t="s">
        <v>1934</v>
      </c>
      <c r="C3" s="1638"/>
      <c r="D3" s="1638"/>
      <c r="E3" s="1638"/>
      <c r="F3" s="1638"/>
      <c r="G3" s="1638"/>
    </row>
    <row r="4" spans="1:7" ht="14.85" customHeight="1">
      <c r="A4" s="1703"/>
      <c r="B4" s="1666"/>
      <c r="C4" s="1631"/>
      <c r="D4" s="1631"/>
      <c r="E4" s="1631"/>
      <c r="F4" s="1631"/>
      <c r="G4" s="1631"/>
    </row>
    <row r="5" spans="1:7" ht="14.85" customHeight="1">
      <c r="A5" s="1703"/>
      <c r="B5" s="1664" t="s">
        <v>1935</v>
      </c>
      <c r="C5" s="1638"/>
      <c r="D5" s="927"/>
      <c r="E5" s="1664" t="s">
        <v>1940</v>
      </c>
      <c r="F5" s="1638"/>
      <c r="G5" s="927"/>
    </row>
    <row r="6" spans="1:7" ht="14.85" customHeight="1">
      <c r="A6" s="1703"/>
      <c r="B6" s="1665"/>
      <c r="C6" s="1626"/>
      <c r="D6" s="929"/>
      <c r="E6" s="1665"/>
      <c r="F6" s="1626"/>
      <c r="G6" s="929"/>
    </row>
    <row r="7" spans="1:7" ht="14.85" customHeight="1">
      <c r="A7" s="1703"/>
      <c r="B7" s="1665"/>
      <c r="C7" s="1626"/>
      <c r="D7" s="1664" t="s">
        <v>1941</v>
      </c>
      <c r="E7" s="1665"/>
      <c r="F7" s="1626"/>
      <c r="G7" s="1664" t="s">
        <v>1942</v>
      </c>
    </row>
    <row r="8" spans="1:7" ht="14.85" customHeight="1">
      <c r="A8" s="1703"/>
      <c r="B8" s="1665"/>
      <c r="C8" s="1626"/>
      <c r="D8" s="1665"/>
      <c r="E8" s="1665"/>
      <c r="F8" s="1626"/>
      <c r="G8" s="1665"/>
    </row>
    <row r="9" spans="1:7" ht="14.85" customHeight="1">
      <c r="A9" s="1703"/>
      <c r="B9" s="1665"/>
      <c r="C9" s="1626"/>
      <c r="D9" s="1665"/>
      <c r="E9" s="1665"/>
      <c r="F9" s="1626"/>
      <c r="G9" s="1665"/>
    </row>
    <row r="10" spans="1:7" ht="14.85" customHeight="1">
      <c r="A10" s="1703"/>
      <c r="B10" s="1665"/>
      <c r="C10" s="1626"/>
      <c r="D10" s="1665"/>
      <c r="E10" s="1665"/>
      <c r="F10" s="1626"/>
      <c r="G10" s="1665"/>
    </row>
    <row r="11" spans="1:7" ht="14.85" customHeight="1">
      <c r="A11" s="1703"/>
      <c r="B11" s="1665"/>
      <c r="C11" s="1626"/>
      <c r="D11" s="1665"/>
      <c r="E11" s="1665"/>
      <c r="F11" s="1626"/>
      <c r="G11" s="1665"/>
    </row>
    <row r="12" spans="1:7" ht="14.85" customHeight="1">
      <c r="A12" s="1703"/>
      <c r="B12" s="1665"/>
      <c r="C12" s="1626"/>
      <c r="D12" s="1665"/>
      <c r="E12" s="1665"/>
      <c r="F12" s="1626"/>
      <c r="G12" s="1665"/>
    </row>
    <row r="13" spans="1:7" ht="14.85" customHeight="1">
      <c r="A13" s="1703"/>
      <c r="B13" s="1665"/>
      <c r="C13" s="1626"/>
      <c r="D13" s="1666"/>
      <c r="E13" s="1666"/>
      <c r="F13" s="1631"/>
      <c r="G13" s="1666"/>
    </row>
    <row r="14" spans="1:7" ht="14.85" customHeight="1">
      <c r="A14" s="1703"/>
      <c r="B14" s="2030" t="s">
        <v>1937</v>
      </c>
      <c r="C14" s="1697" t="s">
        <v>882</v>
      </c>
      <c r="D14" s="1697" t="s">
        <v>1938</v>
      </c>
      <c r="E14" s="1697" t="s">
        <v>1939</v>
      </c>
      <c r="F14" s="1697" t="s">
        <v>882</v>
      </c>
      <c r="G14" s="1932" t="s">
        <v>1943</v>
      </c>
    </row>
    <row r="15" spans="1:7" ht="14.85" customHeight="1">
      <c r="A15" s="1703"/>
      <c r="B15" s="1910"/>
      <c r="C15" s="1634"/>
      <c r="D15" s="1634"/>
      <c r="E15" s="1634"/>
      <c r="F15" s="1634"/>
      <c r="G15" s="1622"/>
    </row>
    <row r="16" spans="1:7" ht="14.85" customHeight="1">
      <c r="A16" s="1703"/>
      <c r="B16" s="1910"/>
      <c r="C16" s="1634"/>
      <c r="D16" s="1634"/>
      <c r="E16" s="1634"/>
      <c r="F16" s="1634"/>
      <c r="G16" s="1622"/>
    </row>
    <row r="17" spans="1:7" ht="14.85" customHeight="1">
      <c r="A17" s="1703"/>
      <c r="B17" s="1910"/>
      <c r="C17" s="1635"/>
      <c r="D17" s="1634"/>
      <c r="E17" s="1635"/>
      <c r="F17" s="1635"/>
      <c r="G17" s="1623"/>
    </row>
    <row r="18" spans="1:7" s="127" customFormat="1" ht="25.15" customHeight="1">
      <c r="A18" s="1105" t="s">
        <v>124</v>
      </c>
      <c r="B18" s="1230">
        <v>83217</v>
      </c>
      <c r="C18" s="713">
        <v>106.3</v>
      </c>
      <c r="D18" s="317">
        <v>32955</v>
      </c>
      <c r="E18" s="418">
        <v>7810</v>
      </c>
      <c r="F18" s="318">
        <v>103.7</v>
      </c>
      <c r="G18" s="332">
        <v>4776</v>
      </c>
    </row>
    <row r="19" spans="1:7" s="127" customFormat="1" ht="12" customHeight="1">
      <c r="A19" s="1460" t="s">
        <v>125</v>
      </c>
      <c r="B19" s="1231"/>
      <c r="C19" s="485"/>
      <c r="D19" s="172"/>
      <c r="E19" s="363"/>
      <c r="F19" s="168"/>
      <c r="G19" s="173"/>
    </row>
    <row r="20" spans="1:7" s="127" customFormat="1" ht="16.899999999999999" customHeight="1">
      <c r="A20" s="1106" t="s">
        <v>126</v>
      </c>
      <c r="B20" s="1232">
        <v>8260</v>
      </c>
      <c r="C20" s="316">
        <v>117.4</v>
      </c>
      <c r="D20" s="493">
        <v>2045</v>
      </c>
      <c r="E20" s="493">
        <v>683</v>
      </c>
      <c r="F20" s="316">
        <v>113.3</v>
      </c>
      <c r="G20" s="1233">
        <v>296</v>
      </c>
    </row>
    <row r="21" spans="1:7" s="127" customFormat="1" ht="16.899999999999999" customHeight="1">
      <c r="A21" s="1106" t="s">
        <v>144</v>
      </c>
      <c r="B21" s="1232">
        <v>3250</v>
      </c>
      <c r="C21" s="316">
        <v>93.4</v>
      </c>
      <c r="D21" s="493">
        <v>1808</v>
      </c>
      <c r="E21" s="493">
        <v>325</v>
      </c>
      <c r="F21" s="316">
        <v>98.6</v>
      </c>
      <c r="G21" s="1233">
        <v>242</v>
      </c>
    </row>
    <row r="22" spans="1:7" s="127" customFormat="1" ht="16.899999999999999" customHeight="1">
      <c r="A22" s="1106" t="s">
        <v>128</v>
      </c>
      <c r="B22" s="1232">
        <v>3898</v>
      </c>
      <c r="C22" s="316">
        <v>121.1</v>
      </c>
      <c r="D22" s="493">
        <v>1674</v>
      </c>
      <c r="E22" s="493">
        <v>362</v>
      </c>
      <c r="F22" s="316">
        <v>111.2</v>
      </c>
      <c r="G22" s="1233">
        <v>236</v>
      </c>
    </row>
    <row r="23" spans="1:7" s="127" customFormat="1" ht="16.899999999999999" customHeight="1">
      <c r="A23" s="1106" t="s">
        <v>129</v>
      </c>
      <c r="B23" s="1232">
        <v>1642</v>
      </c>
      <c r="C23" s="316">
        <v>93.3</v>
      </c>
      <c r="D23" s="493">
        <v>774</v>
      </c>
      <c r="E23" s="493">
        <v>154</v>
      </c>
      <c r="F23" s="316">
        <v>93</v>
      </c>
      <c r="G23" s="1233">
        <v>102</v>
      </c>
    </row>
    <row r="24" spans="1:7" s="127" customFormat="1" ht="16.899999999999999" customHeight="1">
      <c r="A24" s="1106" t="s">
        <v>143</v>
      </c>
      <c r="B24" s="1232">
        <v>3569</v>
      </c>
      <c r="C24" s="316">
        <v>110.6</v>
      </c>
      <c r="D24" s="493">
        <v>2135</v>
      </c>
      <c r="E24" s="493">
        <v>395</v>
      </c>
      <c r="F24" s="316">
        <v>101.9</v>
      </c>
      <c r="G24" s="1233">
        <v>305</v>
      </c>
    </row>
    <row r="25" spans="1:7" s="218" customFormat="1" ht="16.899999999999999" customHeight="1">
      <c r="A25" s="1107" t="s">
        <v>131</v>
      </c>
      <c r="B25" s="1234">
        <v>8687</v>
      </c>
      <c r="C25" s="389">
        <v>91.4</v>
      </c>
      <c r="D25" s="725">
        <v>3704</v>
      </c>
      <c r="E25" s="725">
        <v>850</v>
      </c>
      <c r="F25" s="152">
        <v>95.6</v>
      </c>
      <c r="G25" s="1235">
        <v>563</v>
      </c>
    </row>
    <row r="26" spans="1:7" s="127" customFormat="1" ht="16.899999999999999" customHeight="1">
      <c r="A26" s="1106" t="s">
        <v>132</v>
      </c>
      <c r="B26" s="1232">
        <v>18559</v>
      </c>
      <c r="C26" s="316">
        <v>116.5</v>
      </c>
      <c r="D26" s="493">
        <v>4299</v>
      </c>
      <c r="E26" s="493">
        <v>1488</v>
      </c>
      <c r="F26" s="316">
        <v>104.9</v>
      </c>
      <c r="G26" s="1233">
        <v>647</v>
      </c>
    </row>
    <row r="27" spans="1:7" s="127" customFormat="1" ht="16.899999999999999" customHeight="1">
      <c r="A27" s="1106" t="s">
        <v>133</v>
      </c>
      <c r="B27" s="1232">
        <v>1100</v>
      </c>
      <c r="C27" s="316">
        <v>140.30000000000001</v>
      </c>
      <c r="D27" s="493">
        <v>598</v>
      </c>
      <c r="E27" s="493">
        <v>125</v>
      </c>
      <c r="F27" s="316">
        <v>131.19999999999999</v>
      </c>
      <c r="G27" s="1233">
        <v>93</v>
      </c>
    </row>
    <row r="28" spans="1:7" s="127" customFormat="1" ht="16.899999999999999" customHeight="1">
      <c r="A28" s="1106" t="s">
        <v>134</v>
      </c>
      <c r="B28" s="1232">
        <v>3175</v>
      </c>
      <c r="C28" s="316">
        <v>98</v>
      </c>
      <c r="D28" s="493">
        <v>2312</v>
      </c>
      <c r="E28" s="493">
        <v>378</v>
      </c>
      <c r="F28" s="316">
        <v>99.5</v>
      </c>
      <c r="G28" s="1233">
        <v>326</v>
      </c>
    </row>
    <row r="29" spans="1:7" s="127" customFormat="1" ht="16.899999999999999" customHeight="1">
      <c r="A29" s="1106" t="s">
        <v>135</v>
      </c>
      <c r="B29" s="1232">
        <v>2151</v>
      </c>
      <c r="C29" s="316">
        <v>102.1</v>
      </c>
      <c r="D29" s="493">
        <v>926</v>
      </c>
      <c r="E29" s="493">
        <v>225</v>
      </c>
      <c r="F29" s="316">
        <v>98.5</v>
      </c>
      <c r="G29" s="1233">
        <v>155</v>
      </c>
    </row>
    <row r="30" spans="1:7" s="127" customFormat="1" ht="16.899999999999999" customHeight="1">
      <c r="A30" s="1106" t="s">
        <v>136</v>
      </c>
      <c r="B30" s="1232">
        <v>6333</v>
      </c>
      <c r="C30" s="316">
        <v>96.3</v>
      </c>
      <c r="D30" s="493">
        <v>2066</v>
      </c>
      <c r="E30" s="493">
        <v>574</v>
      </c>
      <c r="F30" s="316">
        <v>98.8</v>
      </c>
      <c r="G30" s="1233">
        <v>311</v>
      </c>
    </row>
    <row r="31" spans="1:7" s="127" customFormat="1" ht="16.899999999999999" customHeight="1">
      <c r="A31" s="1106" t="s">
        <v>137</v>
      </c>
      <c r="B31" s="1232">
        <v>5538</v>
      </c>
      <c r="C31" s="316">
        <v>100.1</v>
      </c>
      <c r="D31" s="493">
        <v>3689</v>
      </c>
      <c r="E31" s="493">
        <v>654</v>
      </c>
      <c r="F31" s="316">
        <v>103.5</v>
      </c>
      <c r="G31" s="1233">
        <v>523</v>
      </c>
    </row>
    <row r="32" spans="1:7" s="127" customFormat="1" ht="16.899999999999999" customHeight="1">
      <c r="A32" s="1106" t="s">
        <v>138</v>
      </c>
      <c r="B32" s="1232">
        <v>1663</v>
      </c>
      <c r="C32" s="316">
        <v>106.4</v>
      </c>
      <c r="D32" s="493">
        <v>1203</v>
      </c>
      <c r="E32" s="493">
        <v>192</v>
      </c>
      <c r="F32" s="316">
        <v>105.2</v>
      </c>
      <c r="G32" s="1233">
        <v>163</v>
      </c>
    </row>
    <row r="33" spans="1:7" s="127" customFormat="1" ht="16.899999999999999" customHeight="1">
      <c r="A33" s="1106" t="s">
        <v>145</v>
      </c>
      <c r="B33" s="1232">
        <v>2316</v>
      </c>
      <c r="C33" s="316">
        <v>94.2</v>
      </c>
      <c r="D33" s="493">
        <v>844</v>
      </c>
      <c r="E33" s="493">
        <v>209</v>
      </c>
      <c r="F33" s="316">
        <v>99.1</v>
      </c>
      <c r="G33" s="1233">
        <v>125</v>
      </c>
    </row>
    <row r="34" spans="1:7" s="218" customFormat="1" ht="16.899999999999999" customHeight="1">
      <c r="A34" s="1106" t="s">
        <v>140</v>
      </c>
      <c r="B34" s="1232">
        <v>9413</v>
      </c>
      <c r="C34" s="316">
        <v>113.8</v>
      </c>
      <c r="D34" s="493">
        <v>3815</v>
      </c>
      <c r="E34" s="493">
        <v>894</v>
      </c>
      <c r="F34" s="316">
        <v>111.3</v>
      </c>
      <c r="G34" s="1233">
        <v>535</v>
      </c>
    </row>
    <row r="35" spans="1:7" s="127" customFormat="1" ht="16.899999999999999" customHeight="1">
      <c r="A35" s="1106" t="s">
        <v>153</v>
      </c>
      <c r="B35" s="1232">
        <v>3663</v>
      </c>
      <c r="C35" s="316">
        <v>101.9</v>
      </c>
      <c r="D35" s="493">
        <v>1063</v>
      </c>
      <c r="E35" s="493">
        <v>302</v>
      </c>
      <c r="F35" s="316">
        <v>100.4</v>
      </c>
      <c r="G35" s="1233">
        <v>155</v>
      </c>
    </row>
    <row r="36" spans="1:7" ht="12.75" customHeight="1">
      <c r="A36" s="25"/>
      <c r="B36" s="18"/>
      <c r="C36" s="18"/>
      <c r="D36" s="18"/>
      <c r="E36" s="18"/>
      <c r="F36" s="18"/>
      <c r="G36" s="18"/>
    </row>
    <row r="37" spans="1:7" ht="12.75" customHeight="1">
      <c r="A37" s="2298"/>
      <c r="B37" s="2298"/>
      <c r="C37" s="18"/>
      <c r="D37" s="18"/>
      <c r="E37" s="18"/>
      <c r="F37" s="18"/>
      <c r="G37" s="18"/>
    </row>
  </sheetData>
  <mergeCells count="17">
    <mergeCell ref="A1:C1"/>
    <mergeCell ref="A3:A17"/>
    <mergeCell ref="B3:G4"/>
    <mergeCell ref="F1:G1"/>
    <mergeCell ref="F14:F17"/>
    <mergeCell ref="F2:G2"/>
    <mergeCell ref="A2:B2"/>
    <mergeCell ref="G7:G13"/>
    <mergeCell ref="E5:F13"/>
    <mergeCell ref="C14:C17"/>
    <mergeCell ref="G14:G17"/>
    <mergeCell ref="A37:B37"/>
    <mergeCell ref="D14:D17"/>
    <mergeCell ref="D7:D13"/>
    <mergeCell ref="E14:E17"/>
    <mergeCell ref="B14:B17"/>
    <mergeCell ref="B5:C13"/>
  </mergeCells>
  <phoneticPr fontId="0" type="noConversion"/>
  <hyperlinks>
    <hyperlink ref="F1:G1" location="'Spis tablic     List of tables'!A98" display="Powrót do spisu tablic"/>
    <hyperlink ref="F2:G2" location="'Spis tablic     List of tables'!A9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showGridLines="0" zoomScale="90" zoomScaleNormal="90" workbookViewId="0">
      <selection activeCell="K1" sqref="K1:L1"/>
    </sheetView>
  </sheetViews>
  <sheetFormatPr defaultRowHeight="14.25"/>
  <cols>
    <col min="1" max="1" width="18.75" style="4" customWidth="1"/>
    <col min="2" max="13" width="9.25" style="4" customWidth="1"/>
  </cols>
  <sheetData>
    <row r="1" spans="1:13" ht="14.25" customHeight="1">
      <c r="A1" s="1642" t="s">
        <v>923</v>
      </c>
      <c r="B1" s="1642"/>
      <c r="C1" s="1642"/>
      <c r="D1" s="1642"/>
      <c r="E1" s="1642"/>
      <c r="F1" s="1642"/>
      <c r="I1" s="9"/>
      <c r="J1" s="9"/>
      <c r="K1" s="1694" t="s">
        <v>32</v>
      </c>
      <c r="L1" s="1694"/>
      <c r="M1" s="9"/>
    </row>
    <row r="2" spans="1:13" s="1339" customFormat="1" ht="14.25" customHeight="1">
      <c r="A2" s="1699" t="s">
        <v>150</v>
      </c>
      <c r="B2" s="1699"/>
      <c r="C2" s="1699"/>
      <c r="D2" s="1699"/>
      <c r="E2" s="1699"/>
      <c r="F2" s="1699"/>
      <c r="G2" s="1342"/>
      <c r="H2" s="1342"/>
      <c r="I2" s="1351"/>
      <c r="J2" s="1351"/>
      <c r="K2" s="1619" t="s">
        <v>298</v>
      </c>
      <c r="L2" s="1619"/>
      <c r="M2" s="1351"/>
    </row>
    <row r="3" spans="1:13" ht="13.15" customHeight="1">
      <c r="A3" s="1628" t="s">
        <v>1946</v>
      </c>
      <c r="B3" s="1621" t="s">
        <v>1944</v>
      </c>
      <c r="C3" s="1999"/>
      <c r="D3" s="1999"/>
      <c r="E3" s="1999"/>
      <c r="F3" s="1999"/>
      <c r="G3" s="1999"/>
      <c r="H3" s="1999"/>
      <c r="I3" s="1999"/>
      <c r="J3" s="1999"/>
      <c r="K3" s="1999"/>
      <c r="L3" s="1999"/>
      <c r="M3" s="1999"/>
    </row>
    <row r="4" spans="1:13" ht="13.15" customHeight="1">
      <c r="A4" s="1629"/>
      <c r="B4" s="2001"/>
      <c r="C4" s="1739"/>
      <c r="D4" s="1739"/>
      <c r="E4" s="1739"/>
      <c r="F4" s="1739"/>
      <c r="G4" s="1739"/>
      <c r="H4" s="1739"/>
      <c r="I4" s="1739"/>
      <c r="J4" s="1739"/>
      <c r="K4" s="1739"/>
      <c r="L4" s="1739"/>
      <c r="M4" s="1739"/>
    </row>
    <row r="5" spans="1:13" ht="14.85" customHeight="1">
      <c r="A5" s="1629"/>
      <c r="B5" s="751"/>
      <c r="C5" s="1634" t="s">
        <v>1947</v>
      </c>
      <c r="D5" s="1634" t="s">
        <v>1948</v>
      </c>
      <c r="E5" s="1626" t="s">
        <v>1945</v>
      </c>
      <c r="F5" s="1626"/>
      <c r="G5" s="1626"/>
      <c r="H5" s="1626"/>
      <c r="I5" s="1626"/>
      <c r="J5" s="1626"/>
      <c r="K5" s="1626"/>
      <c r="L5" s="1629"/>
      <c r="M5" s="1626" t="s">
        <v>1958</v>
      </c>
    </row>
    <row r="6" spans="1:13" ht="14.85" customHeight="1">
      <c r="A6" s="1629"/>
      <c r="B6" s="751"/>
      <c r="C6" s="1634"/>
      <c r="D6" s="1634"/>
      <c r="E6" s="1626"/>
      <c r="F6" s="1626"/>
      <c r="G6" s="1626"/>
      <c r="H6" s="1626"/>
      <c r="I6" s="1626"/>
      <c r="J6" s="1626"/>
      <c r="K6" s="1626"/>
      <c r="L6" s="1629"/>
      <c r="M6" s="1626"/>
    </row>
    <row r="7" spans="1:13" ht="14.85" customHeight="1">
      <c r="A7" s="1629"/>
      <c r="B7" s="751"/>
      <c r="C7" s="1634"/>
      <c r="D7" s="1634"/>
      <c r="E7" s="1621" t="s">
        <v>1949</v>
      </c>
      <c r="F7" s="1108"/>
      <c r="G7" s="1893" t="s">
        <v>1951</v>
      </c>
      <c r="H7" s="2004"/>
      <c r="I7" s="2004"/>
      <c r="J7" s="2004"/>
      <c r="K7" s="2004"/>
      <c r="L7" s="2301"/>
      <c r="M7" s="1626"/>
    </row>
    <row r="8" spans="1:13" ht="14.85" customHeight="1">
      <c r="A8" s="1629"/>
      <c r="B8" s="751"/>
      <c r="C8" s="1634"/>
      <c r="D8" s="1634"/>
      <c r="E8" s="1622"/>
      <c r="F8" s="1643" t="s">
        <v>1950</v>
      </c>
      <c r="G8" s="1638" t="s">
        <v>1952</v>
      </c>
      <c r="H8" s="927"/>
      <c r="I8" s="820"/>
      <c r="J8" s="1625" t="s">
        <v>1955</v>
      </c>
      <c r="K8" s="972"/>
      <c r="L8" s="973"/>
      <c r="M8" s="1626"/>
    </row>
    <row r="9" spans="1:13" ht="14.85" customHeight="1">
      <c r="A9" s="1629"/>
      <c r="B9" s="751"/>
      <c r="C9" s="1634"/>
      <c r="D9" s="1634"/>
      <c r="E9" s="1622"/>
      <c r="F9" s="1644"/>
      <c r="G9" s="1626"/>
      <c r="H9" s="929"/>
      <c r="I9" s="821"/>
      <c r="J9" s="1626"/>
      <c r="K9" s="929"/>
      <c r="L9" s="930"/>
      <c r="M9" s="1626"/>
    </row>
    <row r="10" spans="1:13" ht="14.85" customHeight="1">
      <c r="A10" s="1629"/>
      <c r="B10" s="751" t="s">
        <v>318</v>
      </c>
      <c r="C10" s="1634"/>
      <c r="D10" s="1634"/>
      <c r="E10" s="1622"/>
      <c r="F10" s="1644"/>
      <c r="G10" s="1626"/>
      <c r="H10" s="1643" t="s">
        <v>1953</v>
      </c>
      <c r="I10" s="2030" t="s">
        <v>1954</v>
      </c>
      <c r="J10" s="1626"/>
      <c r="K10" s="1643" t="s">
        <v>1956</v>
      </c>
      <c r="L10" s="1643" t="s">
        <v>1957</v>
      </c>
      <c r="M10" s="1626"/>
    </row>
    <row r="11" spans="1:13" ht="14.85" customHeight="1">
      <c r="A11" s="1629"/>
      <c r="B11" s="1486" t="s">
        <v>319</v>
      </c>
      <c r="C11" s="1634"/>
      <c r="D11" s="1634"/>
      <c r="E11" s="1622"/>
      <c r="F11" s="1644"/>
      <c r="G11" s="1626"/>
      <c r="H11" s="1644"/>
      <c r="I11" s="1910"/>
      <c r="J11" s="1626"/>
      <c r="K11" s="1644"/>
      <c r="L11" s="1644"/>
      <c r="M11" s="1626"/>
    </row>
    <row r="12" spans="1:13" ht="14.85" customHeight="1">
      <c r="A12" s="1629"/>
      <c r="B12" s="1486" t="s">
        <v>320</v>
      </c>
      <c r="C12" s="1634"/>
      <c r="D12" s="1634"/>
      <c r="E12" s="1622"/>
      <c r="F12" s="1644"/>
      <c r="G12" s="1626"/>
      <c r="H12" s="1644"/>
      <c r="I12" s="1910"/>
      <c r="J12" s="1626"/>
      <c r="K12" s="1644"/>
      <c r="L12" s="1644"/>
      <c r="M12" s="1626"/>
    </row>
    <row r="13" spans="1:13" ht="14.85" customHeight="1">
      <c r="A13" s="1629"/>
      <c r="B13" s="751"/>
      <c r="C13" s="1634"/>
      <c r="D13" s="1634"/>
      <c r="E13" s="1622"/>
      <c r="F13" s="1644"/>
      <c r="G13" s="1626"/>
      <c r="H13" s="1644"/>
      <c r="I13" s="1910"/>
      <c r="J13" s="1626"/>
      <c r="K13" s="1644"/>
      <c r="L13" s="1644"/>
      <c r="M13" s="1626"/>
    </row>
    <row r="14" spans="1:13" ht="14.85" customHeight="1">
      <c r="A14" s="1629"/>
      <c r="B14" s="751"/>
      <c r="C14" s="1634"/>
      <c r="D14" s="1634"/>
      <c r="E14" s="1622"/>
      <c r="F14" s="1644"/>
      <c r="G14" s="1626"/>
      <c r="H14" s="1644"/>
      <c r="I14" s="1910"/>
      <c r="J14" s="1626"/>
      <c r="K14" s="1644"/>
      <c r="L14" s="1644"/>
      <c r="M14" s="1626"/>
    </row>
    <row r="15" spans="1:13" ht="14.85" customHeight="1">
      <c r="A15" s="1629"/>
      <c r="B15" s="751"/>
      <c r="C15" s="1634"/>
      <c r="D15" s="1634"/>
      <c r="E15" s="1622"/>
      <c r="F15" s="1644"/>
      <c r="G15" s="1626"/>
      <c r="H15" s="1644"/>
      <c r="I15" s="1910"/>
      <c r="J15" s="1626"/>
      <c r="K15" s="1644"/>
      <c r="L15" s="1644"/>
      <c r="M15" s="1626"/>
    </row>
    <row r="16" spans="1:13" ht="14.85" customHeight="1">
      <c r="A16" s="1629"/>
      <c r="B16" s="751"/>
      <c r="C16" s="1634"/>
      <c r="D16" s="1634"/>
      <c r="E16" s="1622"/>
      <c r="F16" s="1644"/>
      <c r="G16" s="1626"/>
      <c r="H16" s="1644"/>
      <c r="I16" s="1910"/>
      <c r="J16" s="1626"/>
      <c r="K16" s="1644"/>
      <c r="L16" s="1644"/>
      <c r="M16" s="1626"/>
    </row>
    <row r="17" spans="1:14" ht="14.85" customHeight="1">
      <c r="A17" s="1629"/>
      <c r="B17" s="751"/>
      <c r="C17" s="1634"/>
      <c r="D17" s="1634"/>
      <c r="E17" s="1622"/>
      <c r="F17" s="1644"/>
      <c r="G17" s="1626"/>
      <c r="H17" s="1644"/>
      <c r="I17" s="1910"/>
      <c r="J17" s="1626"/>
      <c r="K17" s="1644"/>
      <c r="L17" s="1644"/>
      <c r="M17" s="1626"/>
    </row>
    <row r="18" spans="1:14" ht="14.85" customHeight="1">
      <c r="A18" s="1629"/>
      <c r="B18" s="751"/>
      <c r="C18" s="1634"/>
      <c r="D18" s="1634"/>
      <c r="E18" s="1622"/>
      <c r="F18" s="1644"/>
      <c r="G18" s="1626"/>
      <c r="H18" s="1644"/>
      <c r="I18" s="1910"/>
      <c r="J18" s="1626"/>
      <c r="K18" s="1644"/>
      <c r="L18" s="1644"/>
      <c r="M18" s="1626"/>
    </row>
    <row r="19" spans="1:14" ht="18.75" customHeight="1">
      <c r="A19" s="1629"/>
      <c r="B19" s="751"/>
      <c r="C19" s="1635"/>
      <c r="D19" s="1635"/>
      <c r="E19" s="1623"/>
      <c r="F19" s="1880"/>
      <c r="G19" s="1627"/>
      <c r="H19" s="1880"/>
      <c r="I19" s="2168"/>
      <c r="J19" s="1627"/>
      <c r="K19" s="1880"/>
      <c r="L19" s="1880"/>
      <c r="M19" s="1627"/>
    </row>
    <row r="20" spans="1:14" s="125" customFormat="1" ht="15" customHeight="1">
      <c r="A20" s="1105" t="s">
        <v>147</v>
      </c>
      <c r="B20" s="1109" t="s">
        <v>922</v>
      </c>
      <c r="C20" s="1110">
        <v>140</v>
      </c>
      <c r="D20" s="1111">
        <v>17621</v>
      </c>
      <c r="E20" s="1110">
        <v>553133</v>
      </c>
      <c r="F20" s="1111">
        <v>95849</v>
      </c>
      <c r="G20" s="1110">
        <v>12088</v>
      </c>
      <c r="H20" s="1111">
        <v>135</v>
      </c>
      <c r="I20" s="1110">
        <v>1855</v>
      </c>
      <c r="J20" s="1111">
        <v>465065</v>
      </c>
      <c r="K20" s="1110">
        <v>189</v>
      </c>
      <c r="L20" s="1111">
        <v>91255</v>
      </c>
      <c r="M20" s="1112">
        <v>3043282</v>
      </c>
      <c r="N20" s="304"/>
    </row>
    <row r="21" spans="1:14" s="125" customFormat="1" ht="13.15" customHeight="1">
      <c r="A21" s="1460" t="s">
        <v>125</v>
      </c>
      <c r="B21" s="1113"/>
      <c r="C21" s="577"/>
      <c r="D21" s="1114"/>
      <c r="E21" s="577"/>
      <c r="F21" s="1114"/>
      <c r="G21" s="577"/>
      <c r="H21" s="1114"/>
      <c r="I21" s="577"/>
      <c r="J21" s="1114"/>
      <c r="K21" s="577"/>
      <c r="L21" s="1114"/>
      <c r="M21" s="578"/>
    </row>
    <row r="22" spans="1:14" s="125" customFormat="1" ht="15" customHeight="1">
      <c r="A22" s="1106" t="s">
        <v>126</v>
      </c>
      <c r="B22" s="1114">
        <v>374042</v>
      </c>
      <c r="C22" s="458">
        <v>12</v>
      </c>
      <c r="D22" s="458">
        <v>1367</v>
      </c>
      <c r="E22" s="458">
        <v>46329</v>
      </c>
      <c r="F22" s="458">
        <v>8610</v>
      </c>
      <c r="G22" s="458">
        <v>1024</v>
      </c>
      <c r="H22" s="458">
        <v>8</v>
      </c>
      <c r="I22" s="458">
        <v>139</v>
      </c>
      <c r="J22" s="458">
        <v>39066</v>
      </c>
      <c r="K22" s="458">
        <v>9</v>
      </c>
      <c r="L22" s="458">
        <v>8234</v>
      </c>
      <c r="M22" s="459">
        <v>240920</v>
      </c>
    </row>
    <row r="23" spans="1:14" s="125" customFormat="1" ht="15" customHeight="1">
      <c r="A23" s="1106" t="s">
        <v>127</v>
      </c>
      <c r="B23" s="1114">
        <v>198548</v>
      </c>
      <c r="C23" s="458">
        <v>5</v>
      </c>
      <c r="D23" s="458">
        <v>949</v>
      </c>
      <c r="E23" s="458">
        <v>18208</v>
      </c>
      <c r="F23" s="458">
        <v>1975</v>
      </c>
      <c r="G23" s="458">
        <v>365</v>
      </c>
      <c r="H23" s="458">
        <v>8</v>
      </c>
      <c r="I23" s="458">
        <v>39</v>
      </c>
      <c r="J23" s="458">
        <v>15239</v>
      </c>
      <c r="K23" s="458">
        <v>7</v>
      </c>
      <c r="L23" s="458">
        <v>1859</v>
      </c>
      <c r="M23" s="459">
        <v>143589</v>
      </c>
    </row>
    <row r="24" spans="1:14" s="125" customFormat="1" ht="15" customHeight="1">
      <c r="A24" s="1106" t="s">
        <v>128</v>
      </c>
      <c r="B24" s="1114">
        <v>180839</v>
      </c>
      <c r="C24" s="458">
        <v>3</v>
      </c>
      <c r="D24" s="458">
        <v>1159</v>
      </c>
      <c r="E24" s="458">
        <v>15248</v>
      </c>
      <c r="F24" s="458">
        <v>2054</v>
      </c>
      <c r="G24" s="458">
        <v>274</v>
      </c>
      <c r="H24" s="458">
        <v>3</v>
      </c>
      <c r="I24" s="458">
        <v>35</v>
      </c>
      <c r="J24" s="458">
        <v>12570</v>
      </c>
      <c r="K24" s="458">
        <v>3</v>
      </c>
      <c r="L24" s="458">
        <v>1969</v>
      </c>
      <c r="M24" s="459">
        <v>133942</v>
      </c>
    </row>
    <row r="25" spans="1:14" s="125" customFormat="1" ht="15" customHeight="1">
      <c r="A25" s="1106" t="s">
        <v>129</v>
      </c>
      <c r="B25" s="1114">
        <v>113930</v>
      </c>
      <c r="C25" s="458">
        <v>1</v>
      </c>
      <c r="D25" s="458">
        <v>524</v>
      </c>
      <c r="E25" s="458">
        <v>11518</v>
      </c>
      <c r="F25" s="458">
        <v>2760</v>
      </c>
      <c r="G25" s="458">
        <v>162</v>
      </c>
      <c r="H25" s="458">
        <v>1</v>
      </c>
      <c r="I25" s="458">
        <v>22</v>
      </c>
      <c r="J25" s="458">
        <v>9900</v>
      </c>
      <c r="K25" s="458">
        <v>3</v>
      </c>
      <c r="L25" s="458">
        <v>2687</v>
      </c>
      <c r="M25" s="459">
        <v>78513</v>
      </c>
    </row>
    <row r="26" spans="1:14" s="125" customFormat="1" ht="15" customHeight="1">
      <c r="A26" s="1106" t="s">
        <v>143</v>
      </c>
      <c r="B26" s="1114">
        <v>247840</v>
      </c>
      <c r="C26" s="458">
        <v>3</v>
      </c>
      <c r="D26" s="458">
        <v>1020</v>
      </c>
      <c r="E26" s="458">
        <v>23998</v>
      </c>
      <c r="F26" s="458">
        <v>3546</v>
      </c>
      <c r="G26" s="458">
        <v>472</v>
      </c>
      <c r="H26" s="458">
        <v>4</v>
      </c>
      <c r="I26" s="458">
        <v>55</v>
      </c>
      <c r="J26" s="458">
        <v>19383</v>
      </c>
      <c r="K26" s="458">
        <v>15</v>
      </c>
      <c r="L26" s="458">
        <v>3399</v>
      </c>
      <c r="M26" s="459">
        <v>181649</v>
      </c>
    </row>
    <row r="27" spans="1:14" s="213" customFormat="1" ht="15" customHeight="1">
      <c r="A27" s="1107" t="s">
        <v>131</v>
      </c>
      <c r="B27" s="1115">
        <v>387117</v>
      </c>
      <c r="C27" s="1116">
        <v>20</v>
      </c>
      <c r="D27" s="1116">
        <v>1125</v>
      </c>
      <c r="E27" s="1116">
        <v>44813</v>
      </c>
      <c r="F27" s="1116">
        <v>6472</v>
      </c>
      <c r="G27" s="1116">
        <v>848</v>
      </c>
      <c r="H27" s="1116">
        <v>6</v>
      </c>
      <c r="I27" s="1116">
        <v>111</v>
      </c>
      <c r="J27" s="1116">
        <v>35766</v>
      </c>
      <c r="K27" s="1116">
        <v>13</v>
      </c>
      <c r="L27" s="1116">
        <v>6067</v>
      </c>
      <c r="M27" s="1117">
        <v>277934</v>
      </c>
    </row>
    <row r="28" spans="1:14" s="125" customFormat="1" ht="15" customHeight="1">
      <c r="A28" s="1106" t="s">
        <v>132</v>
      </c>
      <c r="B28" s="1114">
        <v>824130</v>
      </c>
      <c r="C28" s="458">
        <v>58</v>
      </c>
      <c r="D28" s="458">
        <v>3118</v>
      </c>
      <c r="E28" s="458">
        <v>176792</v>
      </c>
      <c r="F28" s="458">
        <v>38503</v>
      </c>
      <c r="G28" s="458">
        <v>4526</v>
      </c>
      <c r="H28" s="458">
        <v>41</v>
      </c>
      <c r="I28" s="458">
        <v>903</v>
      </c>
      <c r="J28" s="458">
        <v>153919</v>
      </c>
      <c r="K28" s="458">
        <v>65</v>
      </c>
      <c r="L28" s="458">
        <v>36670</v>
      </c>
      <c r="M28" s="459">
        <v>522161</v>
      </c>
    </row>
    <row r="29" spans="1:14" s="125" customFormat="1" ht="15" customHeight="1">
      <c r="A29" s="1106" t="s">
        <v>148</v>
      </c>
      <c r="B29" s="1114">
        <v>101412</v>
      </c>
      <c r="C29" s="458">
        <v>1</v>
      </c>
      <c r="D29" s="458">
        <v>499</v>
      </c>
      <c r="E29" s="458">
        <v>7768</v>
      </c>
      <c r="F29" s="458">
        <v>1421</v>
      </c>
      <c r="G29" s="458">
        <v>130</v>
      </c>
      <c r="H29" s="458">
        <v>2</v>
      </c>
      <c r="I29" s="458">
        <v>26</v>
      </c>
      <c r="J29" s="458">
        <v>6448</v>
      </c>
      <c r="K29" s="458">
        <v>4</v>
      </c>
      <c r="L29" s="458">
        <v>1357</v>
      </c>
      <c r="M29" s="459">
        <v>71322</v>
      </c>
    </row>
    <row r="30" spans="1:14" s="214" customFormat="1" ht="15" customHeight="1">
      <c r="A30" s="1106" t="s">
        <v>134</v>
      </c>
      <c r="B30" s="1114">
        <v>173171</v>
      </c>
      <c r="C30" s="458">
        <v>1</v>
      </c>
      <c r="D30" s="458">
        <v>786</v>
      </c>
      <c r="E30" s="458">
        <v>15223</v>
      </c>
      <c r="F30" s="458">
        <v>2255</v>
      </c>
      <c r="G30" s="458">
        <v>271</v>
      </c>
      <c r="H30" s="458">
        <v>5</v>
      </c>
      <c r="I30" s="458">
        <v>29</v>
      </c>
      <c r="J30" s="458">
        <v>12496</v>
      </c>
      <c r="K30" s="458">
        <v>6</v>
      </c>
      <c r="L30" s="458">
        <v>2152</v>
      </c>
      <c r="M30" s="459">
        <v>126967</v>
      </c>
    </row>
    <row r="31" spans="1:14" s="125" customFormat="1" ht="15" customHeight="1">
      <c r="A31" s="1106" t="s">
        <v>135</v>
      </c>
      <c r="B31" s="1114">
        <v>102564</v>
      </c>
      <c r="C31" s="692" t="s">
        <v>666</v>
      </c>
      <c r="D31" s="458">
        <v>494</v>
      </c>
      <c r="E31" s="458">
        <v>7978</v>
      </c>
      <c r="F31" s="458">
        <v>1043</v>
      </c>
      <c r="G31" s="458">
        <v>129</v>
      </c>
      <c r="H31" s="458">
        <v>2</v>
      </c>
      <c r="I31" s="458">
        <v>17</v>
      </c>
      <c r="J31" s="458">
        <v>6065</v>
      </c>
      <c r="K31" s="1236" t="s">
        <v>666</v>
      </c>
      <c r="L31" s="458">
        <v>1001</v>
      </c>
      <c r="M31" s="459">
        <v>77712</v>
      </c>
    </row>
    <row r="32" spans="1:14" s="125" customFormat="1" ht="15" customHeight="1">
      <c r="A32" s="1106" t="s">
        <v>151</v>
      </c>
      <c r="B32" s="1114">
        <v>299042</v>
      </c>
      <c r="C32" s="458">
        <v>3</v>
      </c>
      <c r="D32" s="458">
        <v>1024</v>
      </c>
      <c r="E32" s="493">
        <v>35255</v>
      </c>
      <c r="F32" s="458">
        <v>4925</v>
      </c>
      <c r="G32" s="458">
        <v>863</v>
      </c>
      <c r="H32" s="458">
        <v>10</v>
      </c>
      <c r="I32" s="458">
        <v>127</v>
      </c>
      <c r="J32" s="458">
        <v>30030</v>
      </c>
      <c r="K32" s="458">
        <v>3</v>
      </c>
      <c r="L32" s="458">
        <v>4688</v>
      </c>
      <c r="M32" s="459">
        <v>211035</v>
      </c>
    </row>
    <row r="33" spans="1:13" s="125" customFormat="1" ht="15" customHeight="1">
      <c r="A33" s="1106" t="s">
        <v>152</v>
      </c>
      <c r="B33" s="1114">
        <v>474153</v>
      </c>
      <c r="C33" s="458">
        <v>6</v>
      </c>
      <c r="D33" s="458">
        <v>1176</v>
      </c>
      <c r="E33" s="458">
        <v>56272</v>
      </c>
      <c r="F33" s="458">
        <v>7221</v>
      </c>
      <c r="G33" s="458">
        <v>1320</v>
      </c>
      <c r="H33" s="458">
        <v>22</v>
      </c>
      <c r="I33" s="458">
        <v>148</v>
      </c>
      <c r="J33" s="458">
        <v>46640</v>
      </c>
      <c r="K33" s="458">
        <v>19</v>
      </c>
      <c r="L33" s="458">
        <v>6840</v>
      </c>
      <c r="M33" s="459">
        <v>333579</v>
      </c>
    </row>
    <row r="34" spans="1:13" s="125" customFormat="1" ht="15" customHeight="1">
      <c r="A34" s="1106" t="s">
        <v>149</v>
      </c>
      <c r="B34" s="1114">
        <v>113654</v>
      </c>
      <c r="C34" s="458">
        <v>4</v>
      </c>
      <c r="D34" s="458">
        <v>486</v>
      </c>
      <c r="E34" s="458">
        <v>7751</v>
      </c>
      <c r="F34" s="458">
        <v>770</v>
      </c>
      <c r="G34" s="458">
        <v>223</v>
      </c>
      <c r="H34" s="458">
        <v>7</v>
      </c>
      <c r="I34" s="458">
        <v>19</v>
      </c>
      <c r="J34" s="458">
        <v>6113</v>
      </c>
      <c r="K34" s="692" t="s">
        <v>666</v>
      </c>
      <c r="L34" s="458">
        <v>716</v>
      </c>
      <c r="M34" s="459">
        <v>85815</v>
      </c>
    </row>
    <row r="35" spans="1:13" s="214" customFormat="1" ht="15" customHeight="1">
      <c r="A35" s="1106" t="s">
        <v>145</v>
      </c>
      <c r="B35" s="1114">
        <v>127093</v>
      </c>
      <c r="C35" s="458">
        <v>3</v>
      </c>
      <c r="D35" s="458">
        <v>742</v>
      </c>
      <c r="E35" s="458">
        <v>9468</v>
      </c>
      <c r="F35" s="458">
        <v>1113</v>
      </c>
      <c r="G35" s="458">
        <v>143</v>
      </c>
      <c r="H35" s="458">
        <v>3</v>
      </c>
      <c r="I35" s="458">
        <v>6</v>
      </c>
      <c r="J35" s="458">
        <v>7910</v>
      </c>
      <c r="K35" s="458">
        <v>6</v>
      </c>
      <c r="L35" s="458">
        <v>1087</v>
      </c>
      <c r="M35" s="459">
        <v>88703</v>
      </c>
    </row>
    <row r="36" spans="1:13" s="222" customFormat="1" ht="15" customHeight="1">
      <c r="A36" s="1106" t="s">
        <v>140</v>
      </c>
      <c r="B36" s="1114">
        <v>427904</v>
      </c>
      <c r="C36" s="458">
        <v>15</v>
      </c>
      <c r="D36" s="458">
        <v>2070</v>
      </c>
      <c r="E36" s="458">
        <v>54545</v>
      </c>
      <c r="F36" s="458">
        <v>7742</v>
      </c>
      <c r="G36" s="458">
        <v>1020</v>
      </c>
      <c r="H36" s="458">
        <v>8</v>
      </c>
      <c r="I36" s="458">
        <v>130</v>
      </c>
      <c r="J36" s="458">
        <v>44659</v>
      </c>
      <c r="K36" s="458">
        <v>28</v>
      </c>
      <c r="L36" s="458">
        <v>7282</v>
      </c>
      <c r="M36" s="459">
        <v>306838</v>
      </c>
    </row>
    <row r="37" spans="1:13" s="125" customFormat="1" ht="15" customHeight="1">
      <c r="A37" s="1106" t="s">
        <v>153</v>
      </c>
      <c r="B37" s="1114">
        <v>225762</v>
      </c>
      <c r="C37" s="458">
        <v>5</v>
      </c>
      <c r="D37" s="458">
        <v>1081</v>
      </c>
      <c r="E37" s="458">
        <v>21627</v>
      </c>
      <c r="F37" s="458">
        <v>5306</v>
      </c>
      <c r="G37" s="458">
        <v>314</v>
      </c>
      <c r="H37" s="458">
        <v>5</v>
      </c>
      <c r="I37" s="458">
        <v>47</v>
      </c>
      <c r="J37" s="458">
        <v>18538</v>
      </c>
      <c r="K37" s="458">
        <v>8</v>
      </c>
      <c r="L37" s="458">
        <v>5118</v>
      </c>
      <c r="M37" s="459">
        <v>162566</v>
      </c>
    </row>
    <row r="38" spans="1:13" s="125" customFormat="1" ht="25.15" customHeight="1">
      <c r="A38" s="2300" t="s">
        <v>873</v>
      </c>
      <c r="B38" s="2300"/>
      <c r="C38" s="2300"/>
      <c r="D38" s="2300"/>
      <c r="E38" s="2300"/>
      <c r="F38" s="2300"/>
      <c r="G38" s="2300"/>
      <c r="H38" s="2300"/>
      <c r="I38" s="2300"/>
      <c r="J38" s="2300"/>
      <c r="K38" s="2300"/>
      <c r="L38" s="2300"/>
      <c r="M38" s="2300"/>
    </row>
    <row r="39" spans="1:13" s="1517" customFormat="1" ht="12" customHeight="1">
      <c r="A39" s="1700" t="s">
        <v>874</v>
      </c>
      <c r="B39" s="1700"/>
      <c r="C39" s="1700"/>
      <c r="D39" s="1700"/>
      <c r="E39" s="1700"/>
      <c r="F39" s="1700"/>
      <c r="G39" s="1700"/>
      <c r="H39" s="1700"/>
      <c r="I39" s="1700"/>
      <c r="J39" s="1700"/>
      <c r="K39" s="1700"/>
      <c r="L39" s="1700"/>
      <c r="M39" s="1700"/>
    </row>
    <row r="40" spans="1:13" s="1339" customFormat="1" ht="12.75" customHeight="1">
      <c r="A40" s="1516" t="s">
        <v>476</v>
      </c>
      <c r="B40" s="1342"/>
      <c r="C40" s="1342"/>
      <c r="D40" s="1342"/>
      <c r="E40" s="1342"/>
      <c r="F40" s="1342"/>
      <c r="G40" s="1342"/>
      <c r="H40" s="1342"/>
      <c r="I40" s="1342"/>
      <c r="J40" s="1342"/>
      <c r="K40" s="1342"/>
      <c r="L40" s="1342"/>
      <c r="M40" s="1342"/>
    </row>
    <row r="45" spans="1:13">
      <c r="A45"/>
      <c r="B45"/>
      <c r="C45"/>
      <c r="D45"/>
      <c r="E45"/>
      <c r="F45"/>
      <c r="G45"/>
      <c r="H45"/>
      <c r="I45"/>
      <c r="J45"/>
      <c r="K45"/>
      <c r="L45"/>
      <c r="M45"/>
    </row>
    <row r="46" spans="1:13">
      <c r="A46"/>
      <c r="B46"/>
      <c r="C46"/>
      <c r="D46"/>
      <c r="E46"/>
      <c r="F46"/>
      <c r="G46"/>
      <c r="H46"/>
      <c r="I46"/>
      <c r="J46"/>
      <c r="K46"/>
      <c r="L46"/>
      <c r="M46"/>
    </row>
    <row r="47" spans="1:13">
      <c r="A47"/>
      <c r="B47"/>
      <c r="C47"/>
      <c r="D47"/>
      <c r="E47"/>
      <c r="F47"/>
      <c r="G47"/>
      <c r="H47"/>
      <c r="I47"/>
      <c r="J47"/>
      <c r="K47"/>
      <c r="L47"/>
      <c r="M47"/>
    </row>
    <row r="48" spans="1:13">
      <c r="A48"/>
      <c r="B48"/>
      <c r="C48"/>
      <c r="D48"/>
      <c r="E48"/>
      <c r="F48"/>
      <c r="G48"/>
      <c r="H48"/>
      <c r="I48"/>
      <c r="J48"/>
      <c r="K48"/>
      <c r="L48"/>
      <c r="M48"/>
    </row>
    <row r="49" spans="1:13">
      <c r="A49"/>
      <c r="B49"/>
      <c r="C49"/>
      <c r="D49"/>
      <c r="E49"/>
      <c r="F49"/>
      <c r="G49"/>
      <c r="H49"/>
      <c r="I49"/>
      <c r="J49"/>
      <c r="K49"/>
      <c r="L49"/>
      <c r="M49"/>
    </row>
    <row r="50" spans="1:13">
      <c r="A50"/>
      <c r="B50"/>
      <c r="C50"/>
      <c r="D50"/>
      <c r="E50"/>
      <c r="F50"/>
      <c r="G50"/>
      <c r="H50"/>
      <c r="I50"/>
      <c r="J50"/>
      <c r="K50"/>
      <c r="L50"/>
      <c r="M50"/>
    </row>
    <row r="51" spans="1:13">
      <c r="A51"/>
      <c r="B51"/>
      <c r="C51"/>
      <c r="D51"/>
      <c r="E51"/>
      <c r="F51"/>
      <c r="G51"/>
      <c r="H51"/>
      <c r="I51"/>
      <c r="J51"/>
      <c r="K51"/>
      <c r="L51"/>
      <c r="M51"/>
    </row>
    <row r="52" spans="1:13">
      <c r="A52"/>
      <c r="B52"/>
      <c r="C52"/>
      <c r="D52"/>
      <c r="E52"/>
      <c r="F52"/>
      <c r="G52"/>
      <c r="H52"/>
      <c r="I52"/>
      <c r="J52"/>
      <c r="K52"/>
      <c r="L52"/>
      <c r="M52"/>
    </row>
    <row r="53" spans="1:13">
      <c r="A53"/>
      <c r="B53"/>
      <c r="C53"/>
      <c r="D53"/>
      <c r="E53"/>
      <c r="F53"/>
      <c r="G53"/>
      <c r="H53"/>
      <c r="I53"/>
      <c r="J53"/>
      <c r="K53"/>
      <c r="L53"/>
      <c r="M53"/>
    </row>
    <row r="54" spans="1:13">
      <c r="A54"/>
      <c r="B54"/>
      <c r="C54"/>
      <c r="D54"/>
      <c r="E54"/>
      <c r="F54"/>
      <c r="G54"/>
      <c r="H54"/>
      <c r="I54"/>
      <c r="J54"/>
      <c r="K54"/>
      <c r="L54"/>
      <c r="M54"/>
    </row>
    <row r="55" spans="1:13">
      <c r="A55"/>
      <c r="B55"/>
      <c r="C55"/>
      <c r="D55"/>
      <c r="E55"/>
      <c r="F55"/>
      <c r="G55"/>
      <c r="H55"/>
      <c r="I55"/>
      <c r="J55"/>
      <c r="K55"/>
      <c r="L55"/>
      <c r="M55"/>
    </row>
    <row r="56" spans="1:13">
      <c r="A56"/>
      <c r="B56"/>
      <c r="C56"/>
      <c r="D56"/>
      <c r="E56"/>
      <c r="F56"/>
      <c r="G56"/>
      <c r="H56"/>
      <c r="I56"/>
      <c r="J56"/>
      <c r="K56"/>
      <c r="L56"/>
      <c r="M56"/>
    </row>
    <row r="57" spans="1:13">
      <c r="A57"/>
      <c r="B57"/>
      <c r="C57"/>
      <c r="D57"/>
      <c r="E57"/>
      <c r="F57"/>
      <c r="G57"/>
      <c r="H57"/>
      <c r="I57"/>
      <c r="J57"/>
      <c r="K57"/>
      <c r="L57"/>
      <c r="M57"/>
    </row>
    <row r="58" spans="1:13">
      <c r="A58"/>
      <c r="B58"/>
      <c r="C58"/>
      <c r="D58"/>
      <c r="E58"/>
      <c r="F58"/>
      <c r="G58"/>
      <c r="H58"/>
      <c r="I58"/>
      <c r="J58"/>
      <c r="K58"/>
      <c r="L58"/>
      <c r="M58"/>
    </row>
    <row r="59" spans="1:13">
      <c r="A59"/>
      <c r="B59"/>
      <c r="C59"/>
      <c r="D59"/>
      <c r="E59"/>
      <c r="F59"/>
      <c r="G59"/>
      <c r="H59"/>
      <c r="I59"/>
      <c r="J59"/>
      <c r="K59"/>
      <c r="L59"/>
      <c r="M59"/>
    </row>
    <row r="60" spans="1:13">
      <c r="A60"/>
      <c r="B60"/>
      <c r="C60"/>
      <c r="D60"/>
      <c r="E60"/>
      <c r="F60"/>
      <c r="G60"/>
      <c r="H60"/>
      <c r="I60"/>
      <c r="J60"/>
      <c r="K60"/>
      <c r="L60"/>
      <c r="M60"/>
    </row>
    <row r="61" spans="1:13">
      <c r="A61"/>
      <c r="B61"/>
      <c r="C61"/>
      <c r="D61"/>
      <c r="E61"/>
      <c r="F61"/>
      <c r="G61"/>
      <c r="H61"/>
      <c r="I61"/>
      <c r="J61"/>
      <c r="K61"/>
      <c r="L61"/>
      <c r="M61"/>
    </row>
    <row r="62" spans="1:13">
      <c r="A62"/>
      <c r="B62"/>
      <c r="C62"/>
      <c r="D62"/>
      <c r="E62"/>
      <c r="F62"/>
      <c r="G62"/>
      <c r="H62"/>
      <c r="I62"/>
      <c r="J62"/>
      <c r="K62"/>
      <c r="L62"/>
      <c r="M62"/>
    </row>
    <row r="63" spans="1:13">
      <c r="A63"/>
      <c r="B63"/>
      <c r="C63"/>
      <c r="D63"/>
      <c r="E63"/>
      <c r="F63"/>
      <c r="G63"/>
      <c r="H63"/>
      <c r="I63"/>
      <c r="J63"/>
      <c r="K63"/>
      <c r="L63"/>
      <c r="M63"/>
    </row>
    <row r="64" spans="1:13">
      <c r="A64"/>
      <c r="B64"/>
      <c r="C64"/>
      <c r="D64"/>
      <c r="E64"/>
      <c r="F64"/>
      <c r="G64"/>
      <c r="H64"/>
      <c r="I64"/>
      <c r="J64"/>
      <c r="K64"/>
      <c r="L64"/>
      <c r="M64"/>
    </row>
    <row r="65" spans="1:13">
      <c r="A65"/>
      <c r="B65"/>
      <c r="C65"/>
      <c r="D65"/>
      <c r="E65"/>
      <c r="F65"/>
      <c r="G65"/>
      <c r="H65"/>
      <c r="I65"/>
      <c r="J65"/>
      <c r="K65"/>
      <c r="L65"/>
      <c r="M65"/>
    </row>
    <row r="66" spans="1:13">
      <c r="A66"/>
      <c r="B66"/>
      <c r="C66"/>
      <c r="D66"/>
      <c r="E66"/>
      <c r="F66"/>
      <c r="G66"/>
      <c r="H66"/>
      <c r="I66"/>
      <c r="J66"/>
      <c r="K66"/>
      <c r="L66"/>
      <c r="M66"/>
    </row>
    <row r="67" spans="1:13">
      <c r="A67"/>
      <c r="B67"/>
      <c r="C67"/>
      <c r="D67"/>
      <c r="E67"/>
      <c r="F67"/>
      <c r="G67"/>
      <c r="H67"/>
      <c r="I67"/>
      <c r="J67"/>
      <c r="K67"/>
      <c r="L67"/>
      <c r="M67"/>
    </row>
    <row r="68" spans="1:13">
      <c r="A68"/>
      <c r="B68"/>
      <c r="C68"/>
      <c r="D68"/>
      <c r="E68"/>
      <c r="F68"/>
      <c r="G68"/>
      <c r="H68"/>
      <c r="I68"/>
      <c r="J68"/>
      <c r="K68"/>
      <c r="L68"/>
      <c r="M68"/>
    </row>
    <row r="69" spans="1:13">
      <c r="A69"/>
      <c r="B69"/>
      <c r="C69"/>
      <c r="D69"/>
      <c r="E69"/>
      <c r="F69"/>
      <c r="G69"/>
      <c r="H69"/>
      <c r="I69"/>
      <c r="J69"/>
      <c r="K69"/>
      <c r="L69"/>
      <c r="M69"/>
    </row>
    <row r="70" spans="1:13">
      <c r="A70"/>
      <c r="B70"/>
      <c r="C70"/>
      <c r="D70"/>
      <c r="E70"/>
      <c r="F70"/>
      <c r="G70"/>
      <c r="H70"/>
      <c r="I70"/>
      <c r="J70"/>
      <c r="K70"/>
      <c r="L70"/>
      <c r="M70"/>
    </row>
    <row r="71" spans="1:13">
      <c r="A71"/>
      <c r="B71"/>
      <c r="C71"/>
      <c r="D71"/>
      <c r="E71"/>
      <c r="F71"/>
      <c r="G71"/>
      <c r="H71"/>
      <c r="I71"/>
      <c r="J71"/>
      <c r="K71"/>
      <c r="L71"/>
      <c r="M71"/>
    </row>
    <row r="72" spans="1:13">
      <c r="A72"/>
      <c r="B72"/>
      <c r="C72"/>
      <c r="D72"/>
      <c r="E72"/>
      <c r="F72"/>
      <c r="G72"/>
      <c r="H72"/>
      <c r="I72"/>
      <c r="J72"/>
      <c r="K72"/>
      <c r="L72"/>
      <c r="M72"/>
    </row>
    <row r="73" spans="1:13">
      <c r="A73"/>
      <c r="B73"/>
      <c r="C73"/>
      <c r="D73"/>
      <c r="E73"/>
      <c r="F73"/>
      <c r="G73"/>
      <c r="H73"/>
      <c r="I73"/>
      <c r="J73"/>
      <c r="K73"/>
      <c r="L73"/>
      <c r="M73"/>
    </row>
    <row r="74" spans="1:13">
      <c r="A74"/>
      <c r="B74"/>
      <c r="C74"/>
      <c r="D74"/>
      <c r="E74"/>
      <c r="F74"/>
      <c r="G74"/>
      <c r="H74"/>
      <c r="I74"/>
      <c r="J74"/>
      <c r="K74"/>
      <c r="L74"/>
      <c r="M74"/>
    </row>
    <row r="75" spans="1:13">
      <c r="A75"/>
      <c r="B75"/>
      <c r="C75"/>
      <c r="D75"/>
      <c r="E75"/>
      <c r="F75"/>
      <c r="G75"/>
      <c r="H75"/>
      <c r="I75"/>
      <c r="J75"/>
      <c r="K75"/>
      <c r="L75"/>
      <c r="M75"/>
    </row>
    <row r="76" spans="1:13">
      <c r="A76"/>
      <c r="B76"/>
      <c r="C76"/>
      <c r="D76"/>
      <c r="E76"/>
      <c r="F76"/>
      <c r="G76"/>
      <c r="H76"/>
      <c r="I76"/>
      <c r="J76"/>
      <c r="K76"/>
      <c r="L76"/>
      <c r="M76"/>
    </row>
    <row r="77" spans="1:13">
      <c r="A77"/>
      <c r="B77"/>
      <c r="C77"/>
      <c r="D77"/>
      <c r="E77"/>
      <c r="F77"/>
      <c r="G77"/>
      <c r="H77"/>
      <c r="I77"/>
      <c r="J77"/>
      <c r="K77"/>
      <c r="L77"/>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c r="C306"/>
      <c r="D306"/>
      <c r="E306"/>
      <c r="F306"/>
      <c r="G306"/>
      <c r="H306"/>
      <c r="I306"/>
      <c r="J306"/>
      <c r="K306"/>
      <c r="L306"/>
      <c r="M306"/>
    </row>
    <row r="307" spans="1:13">
      <c r="A307"/>
      <c r="B307"/>
      <c r="C307"/>
      <c r="D307"/>
      <c r="E307"/>
      <c r="F307"/>
      <c r="G307"/>
      <c r="H307"/>
      <c r="I307"/>
      <c r="J307"/>
      <c r="K307"/>
      <c r="L307"/>
      <c r="M307"/>
    </row>
    <row r="308" spans="1:13">
      <c r="A308"/>
      <c r="B308"/>
      <c r="C308"/>
      <c r="D308"/>
      <c r="E308"/>
      <c r="F308"/>
      <c r="G308"/>
      <c r="H308"/>
      <c r="I308"/>
      <c r="J308"/>
      <c r="K308"/>
      <c r="L308"/>
      <c r="M308"/>
    </row>
    <row r="309" spans="1:13">
      <c r="A309"/>
      <c r="B309"/>
      <c r="C309"/>
      <c r="D309"/>
      <c r="E309"/>
      <c r="F309"/>
      <c r="G309"/>
      <c r="H309"/>
      <c r="I309"/>
      <c r="J309"/>
      <c r="K309"/>
      <c r="L309"/>
      <c r="M309"/>
    </row>
    <row r="310" spans="1:13">
      <c r="A310"/>
      <c r="B310"/>
      <c r="C310"/>
      <c r="D310"/>
      <c r="E310"/>
      <c r="F310"/>
      <c r="G310"/>
      <c r="H310"/>
      <c r="I310"/>
      <c r="J310"/>
      <c r="K310"/>
      <c r="L310"/>
      <c r="M310"/>
    </row>
    <row r="311" spans="1:13">
      <c r="A311"/>
      <c r="B311"/>
      <c r="C311"/>
      <c r="D311"/>
      <c r="E311"/>
      <c r="F311"/>
      <c r="G311"/>
      <c r="H311"/>
      <c r="I311"/>
      <c r="J311"/>
      <c r="K311"/>
      <c r="L311"/>
      <c r="M311"/>
    </row>
    <row r="312" spans="1:13">
      <c r="A312"/>
      <c r="B312"/>
      <c r="C312"/>
      <c r="D312"/>
      <c r="E312"/>
      <c r="F312"/>
      <c r="G312"/>
      <c r="H312"/>
      <c r="I312"/>
      <c r="J312"/>
      <c r="K312"/>
      <c r="L312"/>
      <c r="M312"/>
    </row>
    <row r="313" spans="1:13">
      <c r="A313"/>
      <c r="B313"/>
      <c r="C313"/>
      <c r="D313"/>
      <c r="E313"/>
      <c r="F313"/>
      <c r="G313"/>
      <c r="H313"/>
      <c r="I313"/>
      <c r="J313"/>
      <c r="K313"/>
      <c r="L313"/>
      <c r="M313"/>
    </row>
    <row r="314" spans="1:13">
      <c r="A314"/>
      <c r="B314"/>
      <c r="C314"/>
      <c r="D314"/>
      <c r="E314"/>
      <c r="F314"/>
      <c r="G314"/>
      <c r="H314"/>
      <c r="I314"/>
      <c r="J314"/>
      <c r="K314"/>
      <c r="L314"/>
      <c r="M314"/>
    </row>
    <row r="315" spans="1:13">
      <c r="A315"/>
      <c r="B315"/>
      <c r="C315"/>
      <c r="D315"/>
      <c r="E315"/>
      <c r="F315"/>
      <c r="G315"/>
      <c r="H315"/>
      <c r="I315"/>
      <c r="J315"/>
      <c r="K315"/>
      <c r="L315"/>
      <c r="M315"/>
    </row>
    <row r="316" spans="1:13">
      <c r="A316"/>
      <c r="B316"/>
      <c r="C316"/>
      <c r="D316"/>
      <c r="E316"/>
      <c r="F316"/>
      <c r="G316"/>
      <c r="H316"/>
      <c r="I316"/>
      <c r="J316"/>
      <c r="K316"/>
      <c r="L316"/>
      <c r="M316"/>
    </row>
    <row r="317" spans="1:13">
      <c r="A317"/>
      <c r="B317"/>
      <c r="C317"/>
      <c r="D317"/>
      <c r="E317"/>
      <c r="F317"/>
      <c r="G317"/>
      <c r="H317"/>
      <c r="I317"/>
      <c r="J317"/>
      <c r="K317"/>
      <c r="L317"/>
      <c r="M317"/>
    </row>
    <row r="318" spans="1:13">
      <c r="A318"/>
      <c r="B318"/>
      <c r="C318"/>
      <c r="D318"/>
      <c r="E318"/>
      <c r="F318"/>
      <c r="G318"/>
      <c r="H318"/>
      <c r="I318"/>
      <c r="J318"/>
      <c r="K318"/>
      <c r="L318"/>
      <c r="M318"/>
    </row>
    <row r="319" spans="1:13">
      <c r="A319"/>
      <c r="B319"/>
      <c r="C319"/>
      <c r="D319"/>
      <c r="E319"/>
      <c r="F319"/>
      <c r="G319"/>
      <c r="H319"/>
      <c r="I319"/>
      <c r="J319"/>
      <c r="K319"/>
      <c r="L319"/>
      <c r="M319"/>
    </row>
    <row r="320" spans="1:13">
      <c r="A320"/>
      <c r="B320"/>
      <c r="C320"/>
      <c r="D320"/>
      <c r="E320"/>
      <c r="F320"/>
      <c r="G320"/>
      <c r="H320"/>
      <c r="I320"/>
      <c r="J320"/>
      <c r="K320"/>
      <c r="L320"/>
      <c r="M320"/>
    </row>
    <row r="321" spans="1:13">
      <c r="A321"/>
      <c r="B321"/>
      <c r="C321"/>
      <c r="D321"/>
      <c r="E321"/>
      <c r="F321"/>
      <c r="G321"/>
      <c r="H321"/>
      <c r="I321"/>
      <c r="J321"/>
      <c r="K321"/>
      <c r="L321"/>
      <c r="M321"/>
    </row>
    <row r="322" spans="1:13">
      <c r="A322"/>
      <c r="B322"/>
      <c r="C322"/>
      <c r="D322"/>
      <c r="E322"/>
      <c r="F322"/>
      <c r="G322"/>
      <c r="H322"/>
      <c r="I322"/>
      <c r="J322"/>
      <c r="K322"/>
      <c r="L322"/>
      <c r="M322"/>
    </row>
    <row r="323" spans="1:13">
      <c r="A323"/>
      <c r="B323"/>
      <c r="C323"/>
      <c r="D323"/>
      <c r="E323"/>
      <c r="F323"/>
      <c r="G323"/>
      <c r="H323"/>
      <c r="I323"/>
      <c r="J323"/>
      <c r="K323"/>
      <c r="L323"/>
      <c r="M323"/>
    </row>
    <row r="324" spans="1:13">
      <c r="A324"/>
      <c r="B324"/>
      <c r="C324"/>
      <c r="D324"/>
      <c r="E324"/>
      <c r="F324"/>
      <c r="G324"/>
      <c r="H324"/>
      <c r="I324"/>
      <c r="J324"/>
      <c r="K324"/>
      <c r="L324"/>
      <c r="M324"/>
    </row>
    <row r="325" spans="1:13">
      <c r="A325"/>
      <c r="B325"/>
      <c r="C325"/>
      <c r="D325"/>
      <c r="E325"/>
      <c r="F325"/>
      <c r="G325"/>
      <c r="H325"/>
      <c r="I325"/>
      <c r="J325"/>
      <c r="K325"/>
      <c r="L325"/>
      <c r="M325"/>
    </row>
    <row r="326" spans="1:13">
      <c r="A326"/>
      <c r="B326"/>
      <c r="C326"/>
      <c r="D326"/>
      <c r="E326"/>
      <c r="F326"/>
      <c r="G326"/>
      <c r="H326"/>
      <c r="I326"/>
      <c r="J326"/>
      <c r="K326"/>
      <c r="L326"/>
      <c r="M326"/>
    </row>
    <row r="327" spans="1:13">
      <c r="A327"/>
      <c r="B327"/>
      <c r="C327"/>
      <c r="D327"/>
      <c r="E327"/>
      <c r="F327"/>
      <c r="G327"/>
      <c r="H327"/>
      <c r="I327"/>
      <c r="J327"/>
      <c r="K327"/>
      <c r="L327"/>
      <c r="M327"/>
    </row>
    <row r="328" spans="1:13">
      <c r="A328"/>
      <c r="B328"/>
      <c r="C328"/>
      <c r="D328"/>
      <c r="E328"/>
      <c r="F328"/>
      <c r="G328"/>
      <c r="H328"/>
      <c r="I328"/>
      <c r="J328"/>
      <c r="K328"/>
      <c r="L328"/>
      <c r="M328"/>
    </row>
    <row r="329" spans="1:13">
      <c r="A329"/>
      <c r="B329"/>
      <c r="C329"/>
      <c r="D329"/>
      <c r="E329"/>
      <c r="F329"/>
      <c r="G329"/>
      <c r="H329"/>
      <c r="I329"/>
      <c r="J329"/>
      <c r="K329"/>
      <c r="L329"/>
      <c r="M329"/>
    </row>
    <row r="330" spans="1:13">
      <c r="A330"/>
      <c r="B330"/>
      <c r="C330"/>
      <c r="D330"/>
      <c r="E330"/>
      <c r="F330"/>
      <c r="G330"/>
      <c r="H330"/>
      <c r="I330"/>
      <c r="J330"/>
      <c r="K330"/>
      <c r="L330"/>
      <c r="M330"/>
    </row>
    <row r="331" spans="1:13">
      <c r="A331"/>
      <c r="B331"/>
      <c r="C331"/>
      <c r="D331"/>
      <c r="E331"/>
      <c r="F331"/>
      <c r="G331"/>
      <c r="H331"/>
      <c r="I331"/>
      <c r="J331"/>
      <c r="K331"/>
      <c r="L331"/>
      <c r="M331"/>
    </row>
    <row r="332" spans="1:13">
      <c r="A332"/>
      <c r="B332"/>
      <c r="C332"/>
      <c r="D332"/>
      <c r="E332"/>
      <c r="F332"/>
      <c r="G332"/>
      <c r="H332"/>
      <c r="I332"/>
      <c r="J332"/>
      <c r="K332"/>
      <c r="L332"/>
      <c r="M332"/>
    </row>
    <row r="333" spans="1:13">
      <c r="A333"/>
      <c r="B333"/>
      <c r="C333"/>
      <c r="D333"/>
      <c r="E333"/>
      <c r="F333"/>
      <c r="G333"/>
      <c r="H333"/>
      <c r="I333"/>
      <c r="J333"/>
      <c r="K333"/>
      <c r="L333"/>
      <c r="M333"/>
    </row>
    <row r="334" spans="1:13">
      <c r="A334"/>
      <c r="B334"/>
      <c r="C334"/>
      <c r="D334"/>
      <c r="E334"/>
      <c r="F334"/>
      <c r="G334"/>
      <c r="H334"/>
      <c r="I334"/>
      <c r="J334"/>
      <c r="K334"/>
      <c r="L334"/>
      <c r="M334"/>
    </row>
    <row r="335" spans="1:13">
      <c r="A335"/>
      <c r="B335"/>
      <c r="C335"/>
      <c r="D335"/>
      <c r="E335"/>
      <c r="F335"/>
      <c r="G335"/>
      <c r="H335"/>
      <c r="I335"/>
      <c r="J335"/>
      <c r="K335"/>
      <c r="L335"/>
      <c r="M335"/>
    </row>
    <row r="336" spans="1:13">
      <c r="A336"/>
      <c r="B336"/>
      <c r="C336"/>
      <c r="D336"/>
      <c r="E336"/>
      <c r="F336"/>
      <c r="G336"/>
      <c r="H336"/>
      <c r="I336"/>
      <c r="J336"/>
      <c r="K336"/>
      <c r="L336"/>
      <c r="M336"/>
    </row>
    <row r="337" spans="1:13">
      <c r="A337"/>
      <c r="B337"/>
      <c r="C337"/>
      <c r="D337"/>
      <c r="E337"/>
      <c r="F337"/>
      <c r="G337"/>
      <c r="H337"/>
      <c r="I337"/>
      <c r="J337"/>
      <c r="K337"/>
      <c r="L337"/>
      <c r="M337"/>
    </row>
    <row r="338" spans="1:13">
      <c r="A338"/>
      <c r="B338"/>
      <c r="C338"/>
      <c r="D338"/>
      <c r="E338"/>
      <c r="F338"/>
      <c r="G338"/>
      <c r="H338"/>
      <c r="I338"/>
      <c r="J338"/>
      <c r="K338"/>
      <c r="L338"/>
      <c r="M338"/>
    </row>
    <row r="339" spans="1:13">
      <c r="A339"/>
      <c r="B339"/>
      <c r="C339"/>
      <c r="D339"/>
      <c r="E339"/>
      <c r="F339"/>
      <c r="G339"/>
      <c r="H339"/>
      <c r="I339"/>
      <c r="J339"/>
      <c r="K339"/>
      <c r="L339"/>
      <c r="M339"/>
    </row>
    <row r="340" spans="1:13">
      <c r="A340"/>
      <c r="B340"/>
      <c r="C340"/>
      <c r="D340"/>
      <c r="E340"/>
      <c r="F340"/>
      <c r="G340"/>
      <c r="H340"/>
      <c r="I340"/>
      <c r="J340"/>
      <c r="K340"/>
      <c r="L340"/>
      <c r="M340"/>
    </row>
    <row r="341" spans="1:13">
      <c r="A341"/>
      <c r="B341"/>
      <c r="C341"/>
      <c r="D341"/>
      <c r="E341"/>
      <c r="F341"/>
      <c r="G341"/>
      <c r="H341"/>
      <c r="I341"/>
      <c r="J341"/>
      <c r="K341"/>
      <c r="L341"/>
      <c r="M341"/>
    </row>
    <row r="342" spans="1:13">
      <c r="A342"/>
      <c r="B342"/>
      <c r="C342"/>
      <c r="D342"/>
      <c r="E342"/>
      <c r="F342"/>
      <c r="G342"/>
      <c r="H342"/>
      <c r="I342"/>
      <c r="J342"/>
      <c r="K342"/>
      <c r="L342"/>
      <c r="M342"/>
    </row>
    <row r="343" spans="1:13">
      <c r="A343"/>
      <c r="B343"/>
      <c r="C343"/>
      <c r="D343"/>
      <c r="E343"/>
      <c r="F343"/>
      <c r="G343"/>
      <c r="H343"/>
      <c r="I343"/>
      <c r="J343"/>
      <c r="K343"/>
      <c r="L343"/>
      <c r="M343"/>
    </row>
    <row r="344" spans="1:13">
      <c r="A344"/>
      <c r="B344"/>
      <c r="C344"/>
      <c r="D344"/>
      <c r="E344"/>
      <c r="F344"/>
      <c r="G344"/>
      <c r="H344"/>
      <c r="I344"/>
      <c r="J344"/>
      <c r="K344"/>
      <c r="L344"/>
      <c r="M344"/>
    </row>
    <row r="345" spans="1:13">
      <c r="A345"/>
      <c r="B345"/>
      <c r="C345"/>
      <c r="D345"/>
      <c r="E345"/>
      <c r="F345"/>
      <c r="G345"/>
      <c r="H345"/>
      <c r="I345"/>
      <c r="J345"/>
      <c r="K345"/>
      <c r="L345"/>
      <c r="M345"/>
    </row>
    <row r="346" spans="1:13">
      <c r="A346"/>
      <c r="B346"/>
      <c r="C346"/>
      <c r="D346"/>
      <c r="E346"/>
      <c r="F346"/>
      <c r="G346"/>
      <c r="H346"/>
      <c r="I346"/>
      <c r="J346"/>
      <c r="K346"/>
      <c r="L346"/>
      <c r="M346"/>
    </row>
    <row r="347" spans="1:13">
      <c r="A347"/>
      <c r="B347"/>
      <c r="C347"/>
      <c r="D347"/>
      <c r="E347"/>
      <c r="F347"/>
      <c r="G347"/>
      <c r="H347"/>
      <c r="I347"/>
      <c r="J347"/>
      <c r="K347"/>
      <c r="L347"/>
      <c r="M347"/>
    </row>
    <row r="348" spans="1:13">
      <c r="A348"/>
      <c r="B348"/>
      <c r="C348"/>
      <c r="D348"/>
      <c r="E348"/>
      <c r="F348"/>
      <c r="G348"/>
      <c r="H348"/>
      <c r="I348"/>
      <c r="J348"/>
      <c r="K348"/>
      <c r="L348"/>
      <c r="M348"/>
    </row>
    <row r="349" spans="1:13">
      <c r="A349"/>
      <c r="B349"/>
      <c r="C349"/>
      <c r="D349"/>
      <c r="E349"/>
      <c r="F349"/>
      <c r="G349"/>
      <c r="H349"/>
      <c r="I349"/>
      <c r="J349"/>
      <c r="K349"/>
      <c r="L349"/>
      <c r="M349"/>
    </row>
    <row r="350" spans="1:13">
      <c r="A350"/>
      <c r="B350"/>
      <c r="C350"/>
      <c r="D350"/>
      <c r="E350"/>
      <c r="F350"/>
      <c r="G350"/>
      <c r="H350"/>
      <c r="I350"/>
      <c r="J350"/>
      <c r="K350"/>
      <c r="L350"/>
      <c r="M350"/>
    </row>
    <row r="351" spans="1:13">
      <c r="A351"/>
      <c r="B351"/>
      <c r="C351"/>
      <c r="D351"/>
      <c r="E351"/>
      <c r="F351"/>
      <c r="G351"/>
      <c r="H351"/>
      <c r="I351"/>
      <c r="J351"/>
      <c r="K351"/>
      <c r="L351"/>
      <c r="M351"/>
    </row>
    <row r="352" spans="1:13">
      <c r="A352"/>
      <c r="B352"/>
      <c r="C352"/>
      <c r="D352"/>
      <c r="E352"/>
      <c r="F352"/>
      <c r="G352"/>
      <c r="H352"/>
      <c r="I352"/>
      <c r="J352"/>
      <c r="K352"/>
      <c r="L352"/>
      <c r="M352"/>
    </row>
    <row r="353" spans="1:13">
      <c r="A353"/>
      <c r="B353"/>
      <c r="C353"/>
      <c r="D353"/>
      <c r="E353"/>
      <c r="F353"/>
      <c r="G353"/>
      <c r="H353"/>
      <c r="I353"/>
      <c r="J353"/>
      <c r="K353"/>
      <c r="L353"/>
      <c r="M353"/>
    </row>
    <row r="354" spans="1:13">
      <c r="A354"/>
      <c r="B354"/>
      <c r="C354"/>
      <c r="D354"/>
      <c r="E354"/>
      <c r="F354"/>
      <c r="G354"/>
      <c r="H354"/>
      <c r="I354"/>
      <c r="J354"/>
      <c r="K354"/>
      <c r="L354"/>
      <c r="M354"/>
    </row>
    <row r="355" spans="1:13">
      <c r="A355"/>
      <c r="B355"/>
      <c r="C355"/>
      <c r="D355"/>
      <c r="E355"/>
      <c r="F355"/>
      <c r="G355"/>
      <c r="H355"/>
      <c r="I355"/>
      <c r="J355"/>
      <c r="K355"/>
      <c r="L355"/>
      <c r="M355"/>
    </row>
    <row r="356" spans="1:13">
      <c r="A356"/>
      <c r="B356"/>
      <c r="C356"/>
      <c r="D356"/>
      <c r="E356"/>
      <c r="F356"/>
      <c r="G356"/>
      <c r="H356"/>
      <c r="I356"/>
      <c r="J356"/>
      <c r="K356"/>
      <c r="L356"/>
      <c r="M356"/>
    </row>
    <row r="357" spans="1:13">
      <c r="A357"/>
      <c r="B357"/>
      <c r="C357"/>
      <c r="D357"/>
      <c r="E357"/>
      <c r="F357"/>
      <c r="G357"/>
      <c r="H357"/>
      <c r="I357"/>
      <c r="J357"/>
      <c r="K357"/>
      <c r="L357"/>
      <c r="M357"/>
    </row>
    <row r="358" spans="1:13">
      <c r="A358"/>
      <c r="B358"/>
      <c r="C358"/>
      <c r="D358"/>
      <c r="E358"/>
      <c r="F358"/>
      <c r="G358"/>
      <c r="H358"/>
      <c r="I358"/>
      <c r="J358"/>
      <c r="K358"/>
      <c r="L358"/>
      <c r="M358"/>
    </row>
    <row r="359" spans="1:13">
      <c r="A359"/>
      <c r="B359"/>
      <c r="C359"/>
      <c r="D359"/>
      <c r="E359"/>
      <c r="F359"/>
      <c r="G359"/>
      <c r="H359"/>
      <c r="I359"/>
      <c r="J359"/>
      <c r="K359"/>
      <c r="L359"/>
      <c r="M359"/>
    </row>
    <row r="360" spans="1:13">
      <c r="A360"/>
      <c r="B360"/>
      <c r="C360"/>
      <c r="D360"/>
      <c r="E360"/>
      <c r="F360"/>
      <c r="G360"/>
      <c r="H360"/>
      <c r="I360"/>
      <c r="J360"/>
      <c r="K360"/>
      <c r="L360"/>
      <c r="M360"/>
    </row>
    <row r="361" spans="1:13">
      <c r="A361"/>
      <c r="B361"/>
      <c r="C361"/>
      <c r="D361"/>
      <c r="E361"/>
      <c r="F361"/>
      <c r="G361"/>
      <c r="H361"/>
      <c r="I361"/>
      <c r="J361"/>
      <c r="K361"/>
      <c r="L361"/>
      <c r="M361"/>
    </row>
    <row r="362" spans="1:13">
      <c r="A362"/>
      <c r="B362"/>
      <c r="C362"/>
      <c r="D362"/>
      <c r="E362"/>
      <c r="F362"/>
      <c r="G362"/>
      <c r="H362"/>
      <c r="I362"/>
      <c r="J362"/>
      <c r="K362"/>
      <c r="L362"/>
      <c r="M362"/>
    </row>
    <row r="363" spans="1:13">
      <c r="A363"/>
      <c r="B363"/>
      <c r="C363"/>
      <c r="D363"/>
      <c r="E363"/>
      <c r="F363"/>
      <c r="G363"/>
      <c r="H363"/>
      <c r="I363"/>
      <c r="J363"/>
      <c r="K363"/>
      <c r="L363"/>
      <c r="M363"/>
    </row>
    <row r="364" spans="1:13">
      <c r="A364"/>
      <c r="B364"/>
      <c r="C364"/>
      <c r="D364"/>
      <c r="E364"/>
      <c r="F364"/>
      <c r="G364"/>
      <c r="H364"/>
      <c r="I364"/>
      <c r="J364"/>
      <c r="K364"/>
      <c r="L364"/>
      <c r="M364"/>
    </row>
    <row r="365" spans="1:13">
      <c r="A365"/>
      <c r="B365"/>
      <c r="C365"/>
      <c r="D365"/>
      <c r="E365"/>
      <c r="F365"/>
      <c r="G365"/>
      <c r="H365"/>
      <c r="I365"/>
      <c r="J365"/>
      <c r="K365"/>
      <c r="L365"/>
      <c r="M365"/>
    </row>
    <row r="366" spans="1:13">
      <c r="A366"/>
      <c r="B366"/>
      <c r="C366"/>
      <c r="D366"/>
      <c r="E366"/>
      <c r="F366"/>
      <c r="G366"/>
      <c r="H366"/>
      <c r="I366"/>
      <c r="J366"/>
      <c r="K366"/>
      <c r="L366"/>
      <c r="M366"/>
    </row>
    <row r="367" spans="1:13">
      <c r="A367"/>
      <c r="B367"/>
      <c r="C367"/>
      <c r="D367"/>
      <c r="E367"/>
      <c r="F367"/>
      <c r="G367"/>
      <c r="H367"/>
      <c r="I367"/>
      <c r="J367"/>
      <c r="K367"/>
      <c r="L367"/>
      <c r="M367"/>
    </row>
    <row r="368" spans="1:13">
      <c r="A368"/>
      <c r="B368"/>
      <c r="C368"/>
      <c r="D368"/>
      <c r="E368"/>
      <c r="F368"/>
      <c r="G368"/>
      <c r="H368"/>
      <c r="I368"/>
      <c r="J368"/>
      <c r="K368"/>
      <c r="L368"/>
      <c r="M368"/>
    </row>
    <row r="369" spans="1:13">
      <c r="A369"/>
      <c r="B369"/>
      <c r="C369"/>
      <c r="D369"/>
      <c r="E369"/>
      <c r="F369"/>
      <c r="G369"/>
      <c r="H369"/>
      <c r="I369"/>
      <c r="J369"/>
      <c r="K369"/>
      <c r="L369"/>
      <c r="M369"/>
    </row>
    <row r="370" spans="1:13">
      <c r="A370"/>
      <c r="B370"/>
      <c r="C370"/>
      <c r="D370"/>
      <c r="E370"/>
      <c r="F370"/>
      <c r="G370"/>
      <c r="H370"/>
      <c r="I370"/>
      <c r="J370"/>
      <c r="K370"/>
      <c r="L370"/>
      <c r="M370"/>
    </row>
    <row r="371" spans="1:13">
      <c r="A371"/>
      <c r="B371"/>
      <c r="C371"/>
      <c r="D371"/>
      <c r="E371"/>
      <c r="F371"/>
      <c r="G371"/>
      <c r="H371"/>
      <c r="I371"/>
      <c r="J371"/>
      <c r="K371"/>
      <c r="L371"/>
      <c r="M371"/>
    </row>
    <row r="372" spans="1:13">
      <c r="A372"/>
      <c r="B372"/>
      <c r="C372"/>
      <c r="D372"/>
      <c r="E372"/>
      <c r="F372"/>
      <c r="G372"/>
      <c r="H372"/>
      <c r="I372"/>
      <c r="J372"/>
      <c r="K372"/>
      <c r="L372"/>
      <c r="M372"/>
    </row>
    <row r="373" spans="1:13">
      <c r="A373"/>
      <c r="B373"/>
      <c r="C373"/>
      <c r="D373"/>
      <c r="E373"/>
      <c r="F373"/>
      <c r="G373"/>
      <c r="H373"/>
      <c r="I373"/>
      <c r="J373"/>
      <c r="K373"/>
      <c r="L373"/>
      <c r="M373"/>
    </row>
    <row r="374" spans="1:13">
      <c r="A374"/>
      <c r="B374"/>
      <c r="C374"/>
      <c r="D374"/>
      <c r="E374"/>
      <c r="F374"/>
      <c r="G374"/>
      <c r="H374"/>
      <c r="I374"/>
      <c r="J374"/>
      <c r="K374"/>
      <c r="L374"/>
      <c r="M374"/>
    </row>
    <row r="375" spans="1:13">
      <c r="A375"/>
      <c r="B375"/>
      <c r="C375"/>
      <c r="D375"/>
      <c r="E375"/>
      <c r="F375"/>
      <c r="G375"/>
      <c r="H375"/>
      <c r="I375"/>
      <c r="J375"/>
      <c r="K375"/>
      <c r="L375"/>
      <c r="M375"/>
    </row>
    <row r="376" spans="1:13">
      <c r="A376"/>
      <c r="B376"/>
      <c r="C376"/>
      <c r="D376"/>
      <c r="E376"/>
      <c r="F376"/>
      <c r="G376"/>
      <c r="H376"/>
      <c r="I376"/>
      <c r="J376"/>
      <c r="K376"/>
      <c r="L376"/>
      <c r="M376"/>
    </row>
    <row r="377" spans="1:13">
      <c r="A377"/>
      <c r="B377"/>
      <c r="C377"/>
      <c r="D377"/>
      <c r="E377"/>
      <c r="F377"/>
      <c r="G377"/>
      <c r="H377"/>
      <c r="I377"/>
      <c r="J377"/>
      <c r="K377"/>
      <c r="L377"/>
      <c r="M377"/>
    </row>
    <row r="378" spans="1:13">
      <c r="A378"/>
      <c r="B378"/>
      <c r="C378"/>
      <c r="D378"/>
      <c r="E378"/>
      <c r="F378"/>
      <c r="G378"/>
      <c r="H378"/>
      <c r="I378"/>
      <c r="J378"/>
      <c r="K378"/>
      <c r="L378"/>
      <c r="M378"/>
    </row>
    <row r="379" spans="1:13">
      <c r="A379"/>
      <c r="B379"/>
      <c r="C379"/>
      <c r="D379"/>
      <c r="E379"/>
      <c r="F379"/>
      <c r="G379"/>
      <c r="H379"/>
      <c r="I379"/>
      <c r="J379"/>
      <c r="K379"/>
      <c r="L379"/>
      <c r="M379"/>
    </row>
    <row r="380" spans="1:13">
      <c r="A380"/>
      <c r="B380"/>
      <c r="C380"/>
      <c r="D380"/>
      <c r="E380"/>
      <c r="F380"/>
      <c r="G380"/>
      <c r="H380"/>
      <c r="I380"/>
      <c r="J380"/>
      <c r="K380"/>
      <c r="L380"/>
      <c r="M380"/>
    </row>
    <row r="381" spans="1:13">
      <c r="A381"/>
      <c r="B381"/>
      <c r="C381"/>
      <c r="D381"/>
      <c r="E381"/>
      <c r="F381"/>
      <c r="G381"/>
      <c r="H381"/>
      <c r="I381"/>
      <c r="J381"/>
      <c r="K381"/>
      <c r="L381"/>
      <c r="M381"/>
    </row>
    <row r="382" spans="1:13">
      <c r="A382"/>
      <c r="B382"/>
      <c r="C382"/>
      <c r="D382"/>
      <c r="E382"/>
      <c r="F382"/>
      <c r="G382"/>
      <c r="H382"/>
      <c r="I382"/>
      <c r="J382"/>
      <c r="K382"/>
      <c r="L382"/>
      <c r="M382"/>
    </row>
    <row r="383" spans="1:13">
      <c r="A383"/>
      <c r="B383"/>
      <c r="C383"/>
      <c r="D383"/>
      <c r="E383"/>
      <c r="F383"/>
      <c r="G383"/>
      <c r="H383"/>
      <c r="I383"/>
      <c r="J383"/>
      <c r="K383"/>
      <c r="L383"/>
      <c r="M383"/>
    </row>
    <row r="384" spans="1:13">
      <c r="A384"/>
      <c r="B384"/>
      <c r="C384"/>
      <c r="D384"/>
      <c r="E384"/>
      <c r="F384"/>
      <c r="G384"/>
      <c r="H384"/>
      <c r="I384"/>
      <c r="J384"/>
      <c r="K384"/>
      <c r="L384"/>
      <c r="M384"/>
    </row>
    <row r="385" spans="1:13">
      <c r="A385"/>
      <c r="B385"/>
      <c r="C385"/>
      <c r="D385"/>
      <c r="E385"/>
      <c r="F385"/>
      <c r="G385"/>
      <c r="H385"/>
      <c r="I385"/>
      <c r="J385"/>
      <c r="K385"/>
      <c r="L385"/>
      <c r="M385"/>
    </row>
    <row r="386" spans="1:13">
      <c r="A386"/>
      <c r="B386"/>
      <c r="C386"/>
      <c r="D386"/>
      <c r="E386"/>
      <c r="F386"/>
      <c r="G386"/>
      <c r="H386"/>
      <c r="I386"/>
      <c r="J386"/>
      <c r="K386"/>
      <c r="L386"/>
      <c r="M386"/>
    </row>
    <row r="387" spans="1:13">
      <c r="A387"/>
      <c r="B387"/>
      <c r="C387"/>
      <c r="D387"/>
      <c r="E387"/>
      <c r="F387"/>
      <c r="G387"/>
      <c r="H387"/>
      <c r="I387"/>
      <c r="J387"/>
      <c r="K387"/>
      <c r="L387"/>
      <c r="M387"/>
    </row>
    <row r="388" spans="1:13">
      <c r="A388"/>
      <c r="B388"/>
      <c r="C388"/>
      <c r="D388"/>
      <c r="E388"/>
      <c r="F388"/>
      <c r="G388"/>
      <c r="H388"/>
      <c r="I388"/>
      <c r="J388"/>
      <c r="K388"/>
      <c r="L388"/>
      <c r="M388"/>
    </row>
    <row r="389" spans="1:13">
      <c r="A389"/>
      <c r="B389"/>
      <c r="C389"/>
      <c r="D389"/>
      <c r="E389"/>
      <c r="F389"/>
      <c r="G389"/>
      <c r="H389"/>
      <c r="I389"/>
      <c r="J389"/>
      <c r="K389"/>
      <c r="L389"/>
      <c r="M389"/>
    </row>
    <row r="390" spans="1:13">
      <c r="A390"/>
      <c r="B390"/>
      <c r="C390"/>
      <c r="D390"/>
      <c r="E390"/>
      <c r="F390"/>
      <c r="G390"/>
      <c r="H390"/>
      <c r="I390"/>
      <c r="J390"/>
      <c r="K390"/>
      <c r="L390"/>
      <c r="M390"/>
    </row>
    <row r="391" spans="1:13">
      <c r="A391"/>
      <c r="B391"/>
      <c r="C391"/>
      <c r="D391"/>
      <c r="E391"/>
      <c r="F391"/>
      <c r="G391"/>
      <c r="H391"/>
      <c r="I391"/>
      <c r="J391"/>
      <c r="K391"/>
      <c r="L391"/>
      <c r="M391"/>
    </row>
    <row r="392" spans="1:13">
      <c r="A392"/>
      <c r="B392"/>
      <c r="C392"/>
      <c r="D392"/>
      <c r="E392"/>
      <c r="F392"/>
      <c r="G392"/>
      <c r="H392"/>
      <c r="I392"/>
      <c r="J392"/>
      <c r="K392"/>
      <c r="L392"/>
      <c r="M392"/>
    </row>
    <row r="393" spans="1:13">
      <c r="A393"/>
      <c r="B393"/>
      <c r="C393"/>
      <c r="D393"/>
      <c r="E393"/>
      <c r="F393"/>
      <c r="G393"/>
      <c r="H393"/>
      <c r="I393"/>
      <c r="J393"/>
      <c r="K393"/>
      <c r="L393"/>
      <c r="M393"/>
    </row>
    <row r="394" spans="1:13">
      <c r="A394"/>
      <c r="B394"/>
      <c r="C394"/>
      <c r="D394"/>
      <c r="E394"/>
      <c r="F394"/>
      <c r="G394"/>
      <c r="H394"/>
      <c r="I394"/>
      <c r="J394"/>
      <c r="K394"/>
      <c r="L394"/>
      <c r="M394"/>
    </row>
    <row r="395" spans="1:13">
      <c r="A395"/>
      <c r="B395"/>
      <c r="C395"/>
      <c r="D395"/>
      <c r="E395"/>
      <c r="F395"/>
      <c r="G395"/>
      <c r="H395"/>
      <c r="I395"/>
      <c r="J395"/>
      <c r="K395"/>
      <c r="L395"/>
      <c r="M395"/>
    </row>
    <row r="396" spans="1:13">
      <c r="A396"/>
      <c r="B396"/>
      <c r="C396"/>
      <c r="D396"/>
      <c r="E396"/>
      <c r="F396"/>
      <c r="G396"/>
      <c r="H396"/>
      <c r="I396"/>
      <c r="J396"/>
      <c r="K396"/>
      <c r="L396"/>
      <c r="M396"/>
    </row>
    <row r="397" spans="1:13">
      <c r="A397"/>
      <c r="B397"/>
      <c r="C397"/>
      <c r="D397"/>
      <c r="E397"/>
      <c r="F397"/>
      <c r="G397"/>
      <c r="H397"/>
      <c r="I397"/>
      <c r="J397"/>
      <c r="K397"/>
      <c r="L397"/>
      <c r="M397"/>
    </row>
    <row r="398" spans="1:13">
      <c r="A398"/>
      <c r="B398"/>
      <c r="C398"/>
      <c r="D398"/>
      <c r="E398"/>
      <c r="F398"/>
      <c r="G398"/>
      <c r="H398"/>
      <c r="I398"/>
      <c r="J398"/>
      <c r="K398"/>
      <c r="L398"/>
      <c r="M398"/>
    </row>
    <row r="399" spans="1:13">
      <c r="A399"/>
      <c r="B399"/>
      <c r="C399"/>
      <c r="D399"/>
      <c r="E399"/>
      <c r="F399"/>
      <c r="G399"/>
      <c r="H399"/>
      <c r="I399"/>
      <c r="J399"/>
      <c r="K399"/>
      <c r="L399"/>
      <c r="M399"/>
    </row>
    <row r="400" spans="1:13">
      <c r="A400"/>
      <c r="B400"/>
      <c r="C400"/>
      <c r="D400"/>
      <c r="E400"/>
      <c r="F400"/>
      <c r="G400"/>
      <c r="H400"/>
      <c r="I400"/>
      <c r="J400"/>
      <c r="K400"/>
      <c r="L400"/>
      <c r="M400"/>
    </row>
    <row r="401" spans="1:13">
      <c r="A401"/>
      <c r="B401"/>
      <c r="C401"/>
      <c r="D401"/>
      <c r="E401"/>
      <c r="F401"/>
      <c r="G401"/>
      <c r="H401"/>
      <c r="I401"/>
      <c r="J401"/>
      <c r="K401"/>
      <c r="L401"/>
      <c r="M401"/>
    </row>
    <row r="402" spans="1:13">
      <c r="A402"/>
      <c r="B402"/>
      <c r="C402"/>
      <c r="D402"/>
      <c r="E402"/>
      <c r="F402"/>
      <c r="G402"/>
      <c r="H402"/>
      <c r="I402"/>
      <c r="J402"/>
      <c r="K402"/>
      <c r="L402"/>
      <c r="M402"/>
    </row>
    <row r="403" spans="1:13">
      <c r="A403"/>
      <c r="B403"/>
      <c r="C403"/>
      <c r="D403"/>
      <c r="E403"/>
      <c r="F403"/>
      <c r="G403"/>
      <c r="H403"/>
      <c r="I403"/>
      <c r="J403"/>
      <c r="K403"/>
      <c r="L403"/>
      <c r="M403"/>
    </row>
    <row r="404" spans="1:13">
      <c r="A404"/>
      <c r="B404"/>
      <c r="C404"/>
      <c r="D404"/>
      <c r="E404"/>
      <c r="F404"/>
      <c r="G404"/>
      <c r="H404"/>
      <c r="I404"/>
      <c r="J404"/>
      <c r="K404"/>
      <c r="L404"/>
      <c r="M404"/>
    </row>
    <row r="405" spans="1:13">
      <c r="A405"/>
      <c r="B405"/>
      <c r="C405"/>
      <c r="D405"/>
      <c r="E405"/>
      <c r="F405"/>
      <c r="G405"/>
      <c r="H405"/>
      <c r="I405"/>
      <c r="J405"/>
      <c r="K405"/>
      <c r="L405"/>
      <c r="M405"/>
    </row>
    <row r="406" spans="1:13">
      <c r="A406"/>
      <c r="B406"/>
      <c r="C406"/>
      <c r="D406"/>
      <c r="E406"/>
      <c r="F406"/>
      <c r="G406"/>
      <c r="H406"/>
      <c r="I406"/>
      <c r="J406"/>
      <c r="K406"/>
      <c r="L406"/>
      <c r="M406"/>
    </row>
    <row r="407" spans="1:13">
      <c r="A407"/>
      <c r="B407"/>
      <c r="C407"/>
      <c r="D407"/>
      <c r="E407"/>
      <c r="F407"/>
      <c r="G407"/>
      <c r="H407"/>
      <c r="I407"/>
      <c r="J407"/>
      <c r="K407"/>
      <c r="L407"/>
      <c r="M407"/>
    </row>
    <row r="408" spans="1:13">
      <c r="A408"/>
      <c r="B408"/>
      <c r="C408"/>
      <c r="D408"/>
      <c r="E408"/>
      <c r="F408"/>
      <c r="G408"/>
      <c r="H408"/>
      <c r="I408"/>
      <c r="J408"/>
      <c r="K408"/>
      <c r="L408"/>
      <c r="M408"/>
    </row>
    <row r="409" spans="1:13">
      <c r="A409"/>
      <c r="B409"/>
      <c r="C409"/>
      <c r="D409"/>
      <c r="E409"/>
      <c r="F409"/>
      <c r="G409"/>
      <c r="H409"/>
      <c r="I409"/>
      <c r="J409"/>
      <c r="K409"/>
      <c r="L409"/>
      <c r="M409"/>
    </row>
    <row r="410" spans="1:13">
      <c r="A410"/>
      <c r="B410"/>
      <c r="C410"/>
      <c r="D410"/>
      <c r="E410"/>
      <c r="F410"/>
      <c r="G410"/>
      <c r="H410"/>
      <c r="I410"/>
      <c r="J410"/>
      <c r="K410"/>
      <c r="L410"/>
      <c r="M410"/>
    </row>
    <row r="411" spans="1:13">
      <c r="A411"/>
      <c r="B411"/>
      <c r="C411"/>
      <c r="D411"/>
      <c r="E411"/>
      <c r="F411"/>
      <c r="G411"/>
      <c r="H411"/>
      <c r="I411"/>
      <c r="J411"/>
      <c r="K411"/>
      <c r="L411"/>
      <c r="M411"/>
    </row>
    <row r="412" spans="1:13">
      <c r="A412"/>
      <c r="B412"/>
      <c r="C412"/>
      <c r="D412"/>
      <c r="E412"/>
      <c r="F412"/>
      <c r="G412"/>
      <c r="H412"/>
      <c r="I412"/>
      <c r="J412"/>
      <c r="K412"/>
      <c r="L412"/>
      <c r="M412"/>
    </row>
    <row r="413" spans="1:13">
      <c r="A413"/>
      <c r="B413"/>
      <c r="C413"/>
      <c r="D413"/>
      <c r="E413"/>
      <c r="F413"/>
      <c r="G413"/>
      <c r="H413"/>
      <c r="I413"/>
      <c r="J413"/>
      <c r="K413"/>
      <c r="L413"/>
      <c r="M413"/>
    </row>
    <row r="414" spans="1:13">
      <c r="A414"/>
      <c r="B414"/>
      <c r="C414"/>
      <c r="D414"/>
      <c r="E414"/>
      <c r="F414"/>
      <c r="G414"/>
      <c r="H414"/>
      <c r="I414"/>
      <c r="J414"/>
      <c r="K414"/>
      <c r="L414"/>
      <c r="M414"/>
    </row>
    <row r="415" spans="1:13">
      <c r="A415"/>
      <c r="B415"/>
      <c r="C415"/>
      <c r="D415"/>
      <c r="E415"/>
      <c r="F415"/>
      <c r="G415"/>
      <c r="H415"/>
      <c r="I415"/>
      <c r="J415"/>
      <c r="K415"/>
      <c r="L415"/>
      <c r="M415"/>
    </row>
    <row r="416" spans="1:13">
      <c r="A416"/>
      <c r="B416"/>
      <c r="C416"/>
      <c r="D416"/>
      <c r="E416"/>
      <c r="F416"/>
      <c r="G416"/>
      <c r="H416"/>
      <c r="I416"/>
      <c r="J416"/>
      <c r="K416"/>
      <c r="L416"/>
      <c r="M416"/>
    </row>
    <row r="417" spans="1:13">
      <c r="A417"/>
      <c r="B417"/>
      <c r="C417"/>
      <c r="D417"/>
      <c r="E417"/>
      <c r="F417"/>
      <c r="G417"/>
      <c r="H417"/>
      <c r="I417"/>
      <c r="J417"/>
      <c r="K417"/>
      <c r="L417"/>
      <c r="M417"/>
    </row>
    <row r="418" spans="1:13">
      <c r="A418"/>
      <c r="B418"/>
      <c r="C418"/>
      <c r="D418"/>
      <c r="E418"/>
      <c r="F418"/>
      <c r="G418"/>
      <c r="H418"/>
      <c r="I418"/>
      <c r="J418"/>
      <c r="K418"/>
      <c r="L418"/>
      <c r="M418"/>
    </row>
    <row r="419" spans="1:13">
      <c r="A419"/>
      <c r="B419"/>
      <c r="C419"/>
      <c r="D419"/>
      <c r="E419"/>
      <c r="F419"/>
      <c r="G419"/>
      <c r="H419"/>
      <c r="I419"/>
      <c r="J419"/>
      <c r="K419"/>
      <c r="L419"/>
      <c r="M419"/>
    </row>
    <row r="420" spans="1:13">
      <c r="A420"/>
      <c r="B420"/>
      <c r="C420"/>
      <c r="D420"/>
      <c r="E420"/>
      <c r="F420"/>
      <c r="G420"/>
      <c r="H420"/>
      <c r="I420"/>
      <c r="J420"/>
      <c r="K420"/>
      <c r="L420"/>
      <c r="M420"/>
    </row>
    <row r="421" spans="1:13">
      <c r="A421"/>
      <c r="B421"/>
      <c r="C421"/>
      <c r="D421"/>
      <c r="E421"/>
      <c r="F421"/>
      <c r="G421"/>
      <c r="H421"/>
      <c r="I421"/>
      <c r="J421"/>
      <c r="K421"/>
      <c r="L421"/>
      <c r="M421"/>
    </row>
    <row r="422" spans="1:13">
      <c r="A422"/>
      <c r="B422"/>
      <c r="C422"/>
      <c r="D422"/>
      <c r="E422"/>
      <c r="F422"/>
      <c r="G422"/>
      <c r="H422"/>
      <c r="I422"/>
      <c r="J422"/>
      <c r="K422"/>
      <c r="L422"/>
      <c r="M422"/>
    </row>
    <row r="423" spans="1:13">
      <c r="A423"/>
      <c r="B423"/>
      <c r="C423"/>
      <c r="D423"/>
      <c r="E423"/>
      <c r="F423"/>
      <c r="G423"/>
      <c r="H423"/>
      <c r="I423"/>
      <c r="J423"/>
      <c r="K423"/>
      <c r="L423"/>
      <c r="M423"/>
    </row>
    <row r="424" spans="1:13">
      <c r="A424"/>
      <c r="B424"/>
      <c r="C424"/>
      <c r="D424"/>
      <c r="E424"/>
      <c r="F424"/>
      <c r="G424"/>
      <c r="H424"/>
      <c r="I424"/>
      <c r="J424"/>
      <c r="K424"/>
      <c r="L424"/>
      <c r="M424"/>
    </row>
    <row r="425" spans="1:13">
      <c r="A425"/>
      <c r="B425"/>
      <c r="C425"/>
      <c r="D425"/>
      <c r="E425"/>
      <c r="F425"/>
      <c r="G425"/>
      <c r="H425"/>
      <c r="I425"/>
      <c r="J425"/>
      <c r="K425"/>
      <c r="L425"/>
      <c r="M425"/>
    </row>
    <row r="426" spans="1:13">
      <c r="A426"/>
      <c r="B426"/>
      <c r="C426"/>
      <c r="D426"/>
      <c r="E426"/>
      <c r="F426"/>
      <c r="G426"/>
      <c r="H426"/>
      <c r="I426"/>
      <c r="J426"/>
      <c r="K426"/>
      <c r="L426"/>
      <c r="M426"/>
    </row>
    <row r="427" spans="1:13">
      <c r="A427"/>
      <c r="B427"/>
      <c r="C427"/>
      <c r="D427"/>
      <c r="E427"/>
      <c r="F427"/>
      <c r="G427"/>
      <c r="H427"/>
      <c r="I427"/>
      <c r="J427"/>
      <c r="K427"/>
      <c r="L427"/>
      <c r="M427"/>
    </row>
    <row r="428" spans="1:13">
      <c r="A428"/>
      <c r="B428"/>
      <c r="C428"/>
      <c r="D428"/>
      <c r="E428"/>
      <c r="F428"/>
      <c r="G428"/>
      <c r="H428"/>
      <c r="I428"/>
      <c r="J428"/>
      <c r="K428"/>
      <c r="L428"/>
      <c r="M428"/>
    </row>
    <row r="429" spans="1:13">
      <c r="A429"/>
      <c r="B429"/>
      <c r="C429"/>
      <c r="D429"/>
      <c r="E429"/>
      <c r="F429"/>
      <c r="G429"/>
      <c r="H429"/>
      <c r="I429"/>
      <c r="J429"/>
      <c r="K429"/>
      <c r="L429"/>
      <c r="M429"/>
    </row>
    <row r="430" spans="1:13">
      <c r="A430"/>
      <c r="B430"/>
      <c r="C430"/>
      <c r="D430"/>
      <c r="E430"/>
      <c r="F430"/>
      <c r="G430"/>
      <c r="H430"/>
      <c r="I430"/>
      <c r="J430"/>
      <c r="K430"/>
      <c r="L430"/>
      <c r="M430"/>
    </row>
    <row r="431" spans="1:13">
      <c r="A431"/>
      <c r="B431"/>
      <c r="C431"/>
      <c r="D431"/>
      <c r="E431"/>
      <c r="F431"/>
      <c r="G431"/>
      <c r="H431"/>
      <c r="I431"/>
      <c r="J431"/>
      <c r="K431"/>
      <c r="L431"/>
      <c r="M431"/>
    </row>
    <row r="432" spans="1:13">
      <c r="A432"/>
      <c r="B432"/>
      <c r="C432"/>
      <c r="D432"/>
      <c r="E432"/>
      <c r="F432"/>
      <c r="G432"/>
      <c r="H432"/>
      <c r="I432"/>
      <c r="J432"/>
      <c r="K432"/>
      <c r="L432"/>
      <c r="M432"/>
    </row>
    <row r="433" spans="1:13">
      <c r="A433"/>
      <c r="B433"/>
      <c r="C433"/>
      <c r="D433"/>
      <c r="E433"/>
      <c r="F433"/>
      <c r="G433"/>
      <c r="H433"/>
      <c r="I433"/>
      <c r="J433"/>
      <c r="K433"/>
      <c r="L433"/>
      <c r="M433"/>
    </row>
    <row r="434" spans="1:13">
      <c r="A434"/>
      <c r="B434"/>
      <c r="C434"/>
      <c r="D434"/>
      <c r="E434"/>
      <c r="F434"/>
      <c r="G434"/>
      <c r="H434"/>
      <c r="I434"/>
      <c r="J434"/>
      <c r="K434"/>
      <c r="L434"/>
      <c r="M434"/>
    </row>
    <row r="435" spans="1:13">
      <c r="A435"/>
      <c r="B435"/>
      <c r="C435"/>
      <c r="D435"/>
      <c r="E435"/>
      <c r="F435"/>
      <c r="G435"/>
      <c r="H435"/>
      <c r="I435"/>
      <c r="J435"/>
      <c r="K435"/>
      <c r="L435"/>
      <c r="M435"/>
    </row>
    <row r="436" spans="1:13">
      <c r="A436"/>
      <c r="B436"/>
      <c r="C436"/>
      <c r="D436"/>
      <c r="E436"/>
      <c r="F436"/>
      <c r="G436"/>
      <c r="H436"/>
      <c r="I436"/>
      <c r="J436"/>
      <c r="K436"/>
      <c r="L436"/>
      <c r="M436"/>
    </row>
    <row r="437" spans="1:13">
      <c r="A437"/>
      <c r="B437"/>
      <c r="C437"/>
      <c r="D437"/>
      <c r="E437"/>
      <c r="F437"/>
      <c r="G437"/>
      <c r="H437"/>
      <c r="I437"/>
      <c r="J437"/>
      <c r="K437"/>
      <c r="L437"/>
      <c r="M437"/>
    </row>
    <row r="438" spans="1:13">
      <c r="A438"/>
      <c r="B438"/>
      <c r="C438"/>
      <c r="D438"/>
      <c r="E438"/>
      <c r="F438"/>
      <c r="G438"/>
      <c r="H438"/>
      <c r="I438"/>
      <c r="J438"/>
      <c r="K438"/>
      <c r="L438"/>
      <c r="M438"/>
    </row>
    <row r="439" spans="1:13">
      <c r="A439"/>
      <c r="B439"/>
      <c r="C439"/>
      <c r="D439"/>
      <c r="E439"/>
      <c r="F439"/>
      <c r="G439"/>
      <c r="H439"/>
      <c r="I439"/>
      <c r="J439"/>
      <c r="K439"/>
      <c r="L439"/>
      <c r="M439"/>
    </row>
    <row r="440" spans="1:13">
      <c r="A440"/>
      <c r="B440"/>
      <c r="C440"/>
      <c r="D440"/>
      <c r="E440"/>
      <c r="F440"/>
      <c r="G440"/>
      <c r="H440"/>
      <c r="I440"/>
      <c r="J440"/>
      <c r="K440"/>
      <c r="L440"/>
      <c r="M440"/>
    </row>
    <row r="441" spans="1:13">
      <c r="A441"/>
      <c r="B441"/>
      <c r="C441"/>
      <c r="D441"/>
      <c r="E441"/>
      <c r="F441"/>
      <c r="G441"/>
      <c r="H441"/>
      <c r="I441"/>
      <c r="J441"/>
      <c r="K441"/>
      <c r="L441"/>
      <c r="M441"/>
    </row>
    <row r="442" spans="1:13">
      <c r="A442"/>
      <c r="B442"/>
      <c r="C442"/>
      <c r="D442"/>
      <c r="E442"/>
      <c r="F442"/>
      <c r="G442"/>
      <c r="H442"/>
      <c r="I442"/>
      <c r="J442"/>
      <c r="K442"/>
      <c r="L442"/>
      <c r="M442"/>
    </row>
    <row r="443" spans="1:13">
      <c r="A443"/>
      <c r="B443"/>
      <c r="C443"/>
      <c r="D443"/>
      <c r="E443"/>
      <c r="F443"/>
      <c r="G443"/>
      <c r="H443"/>
      <c r="I443"/>
      <c r="J443"/>
      <c r="K443"/>
      <c r="L443"/>
      <c r="M443"/>
    </row>
    <row r="444" spans="1:13">
      <c r="A444"/>
      <c r="B444"/>
      <c r="C444"/>
      <c r="D444"/>
      <c r="E444"/>
      <c r="F444"/>
      <c r="G444"/>
      <c r="H444"/>
      <c r="I444"/>
      <c r="J444"/>
      <c r="K444"/>
      <c r="L444"/>
      <c r="M444"/>
    </row>
    <row r="445" spans="1:13">
      <c r="A445"/>
      <c r="B445"/>
      <c r="C445"/>
      <c r="D445"/>
      <c r="E445"/>
      <c r="F445"/>
      <c r="G445"/>
      <c r="H445"/>
      <c r="I445"/>
      <c r="J445"/>
      <c r="K445"/>
      <c r="L445"/>
      <c r="M445"/>
    </row>
    <row r="446" spans="1:13">
      <c r="A446"/>
      <c r="B446"/>
      <c r="C446"/>
      <c r="D446"/>
      <c r="E446"/>
      <c r="F446"/>
      <c r="G446"/>
      <c r="H446"/>
      <c r="I446"/>
      <c r="J446"/>
      <c r="K446"/>
      <c r="L446"/>
      <c r="M446"/>
    </row>
    <row r="447" spans="1:13">
      <c r="A447"/>
      <c r="B447"/>
      <c r="C447"/>
      <c r="D447"/>
      <c r="E447"/>
      <c r="F447"/>
      <c r="G447"/>
      <c r="H447"/>
      <c r="I447"/>
      <c r="J447"/>
      <c r="K447"/>
      <c r="L447"/>
      <c r="M447"/>
    </row>
    <row r="448" spans="1:13">
      <c r="A448"/>
      <c r="B448"/>
      <c r="C448"/>
      <c r="D448"/>
      <c r="E448"/>
      <c r="F448"/>
      <c r="G448"/>
      <c r="H448"/>
      <c r="I448"/>
      <c r="J448"/>
      <c r="K448"/>
      <c r="L448"/>
      <c r="M448"/>
    </row>
    <row r="449" spans="1:13">
      <c r="A449"/>
      <c r="B449"/>
      <c r="C449"/>
      <c r="D449"/>
      <c r="E449"/>
      <c r="F449"/>
      <c r="G449"/>
      <c r="H449"/>
      <c r="I449"/>
      <c r="J449"/>
      <c r="K449"/>
      <c r="L449"/>
      <c r="M449"/>
    </row>
    <row r="450" spans="1:13">
      <c r="A450"/>
      <c r="B450"/>
      <c r="C450"/>
      <c r="D450"/>
      <c r="E450"/>
      <c r="F450"/>
      <c r="G450"/>
      <c r="H450"/>
      <c r="I450"/>
      <c r="J450"/>
      <c r="K450"/>
      <c r="L450"/>
      <c r="M450"/>
    </row>
    <row r="451" spans="1:13">
      <c r="A451"/>
      <c r="B451"/>
      <c r="C451"/>
      <c r="D451"/>
      <c r="E451"/>
      <c r="F451"/>
      <c r="G451"/>
      <c r="H451"/>
      <c r="I451"/>
      <c r="J451"/>
      <c r="K451"/>
      <c r="L451"/>
      <c r="M451"/>
    </row>
    <row r="452" spans="1:13">
      <c r="A452"/>
      <c r="B452"/>
      <c r="C452"/>
      <c r="D452"/>
      <c r="E452"/>
      <c r="F452"/>
      <c r="G452"/>
      <c r="H452"/>
      <c r="I452"/>
      <c r="J452"/>
      <c r="K452"/>
      <c r="L452"/>
      <c r="M452"/>
    </row>
    <row r="453" spans="1:13">
      <c r="A453"/>
      <c r="B453"/>
      <c r="C453"/>
      <c r="D453"/>
      <c r="E453"/>
      <c r="F453"/>
      <c r="G453"/>
      <c r="H453"/>
      <c r="I453"/>
      <c r="J453"/>
      <c r="K453"/>
      <c r="L453"/>
      <c r="M453"/>
    </row>
    <row r="454" spans="1:13">
      <c r="A454"/>
      <c r="B454"/>
      <c r="C454"/>
      <c r="D454"/>
      <c r="E454"/>
      <c r="F454"/>
      <c r="G454"/>
      <c r="H454"/>
      <c r="I454"/>
      <c r="J454"/>
      <c r="K454"/>
      <c r="L454"/>
      <c r="M454"/>
    </row>
    <row r="455" spans="1:13">
      <c r="A455"/>
      <c r="B455"/>
      <c r="C455"/>
      <c r="D455"/>
      <c r="E455"/>
      <c r="F455"/>
      <c r="G455"/>
      <c r="H455"/>
      <c r="I455"/>
      <c r="J455"/>
      <c r="K455"/>
      <c r="L455"/>
      <c r="M455"/>
    </row>
    <row r="456" spans="1:13">
      <c r="A456"/>
      <c r="B456"/>
      <c r="C456"/>
      <c r="D456"/>
      <c r="E456"/>
      <c r="F456"/>
      <c r="G456"/>
      <c r="H456"/>
      <c r="I456"/>
      <c r="J456"/>
      <c r="K456"/>
      <c r="L456"/>
      <c r="M456"/>
    </row>
    <row r="457" spans="1:13">
      <c r="A457"/>
      <c r="B457"/>
      <c r="C457"/>
      <c r="D457"/>
      <c r="E457"/>
      <c r="F457"/>
      <c r="G457"/>
      <c r="H457"/>
      <c r="I457"/>
      <c r="J457"/>
      <c r="K457"/>
      <c r="L457"/>
      <c r="M457"/>
    </row>
    <row r="458" spans="1:13">
      <c r="A458"/>
      <c r="B458"/>
      <c r="C458"/>
      <c r="D458"/>
      <c r="E458"/>
      <c r="F458"/>
      <c r="G458"/>
      <c r="H458"/>
      <c r="I458"/>
      <c r="J458"/>
      <c r="K458"/>
      <c r="L458"/>
      <c r="M458"/>
    </row>
    <row r="459" spans="1:13">
      <c r="A459"/>
      <c r="B459"/>
      <c r="C459"/>
      <c r="D459"/>
      <c r="E459"/>
      <c r="F459"/>
      <c r="G459"/>
      <c r="H459"/>
      <c r="I459"/>
      <c r="J459"/>
      <c r="K459"/>
      <c r="L459"/>
      <c r="M459"/>
    </row>
    <row r="460" spans="1:13">
      <c r="A460"/>
      <c r="B460"/>
      <c r="C460"/>
      <c r="D460"/>
      <c r="E460"/>
      <c r="F460"/>
      <c r="G460"/>
      <c r="H460"/>
      <c r="I460"/>
      <c r="J460"/>
      <c r="K460"/>
      <c r="L460"/>
      <c r="M460"/>
    </row>
    <row r="461" spans="1:13">
      <c r="A461"/>
      <c r="B461"/>
      <c r="C461"/>
      <c r="D461"/>
      <c r="E461"/>
      <c r="F461"/>
      <c r="G461"/>
      <c r="H461"/>
      <c r="I461"/>
      <c r="J461"/>
      <c r="K461"/>
      <c r="L461"/>
      <c r="M461"/>
    </row>
    <row r="462" spans="1:13">
      <c r="A462"/>
      <c r="B462"/>
      <c r="C462"/>
      <c r="D462"/>
      <c r="E462"/>
      <c r="F462"/>
      <c r="G462"/>
      <c r="H462"/>
      <c r="I462"/>
      <c r="J462"/>
      <c r="K462"/>
      <c r="L462"/>
      <c r="M462"/>
    </row>
    <row r="463" spans="1:13">
      <c r="A463"/>
      <c r="B463"/>
      <c r="C463"/>
      <c r="D463"/>
      <c r="E463"/>
      <c r="F463"/>
      <c r="G463"/>
      <c r="H463"/>
      <c r="I463"/>
      <c r="J463"/>
      <c r="K463"/>
      <c r="L463"/>
      <c r="M463"/>
    </row>
    <row r="464" spans="1:13">
      <c r="A464"/>
      <c r="B464"/>
      <c r="C464"/>
      <c r="D464"/>
      <c r="E464"/>
      <c r="F464"/>
      <c r="G464"/>
      <c r="H464"/>
      <c r="I464"/>
      <c r="J464"/>
      <c r="K464"/>
      <c r="L464"/>
      <c r="M464"/>
    </row>
    <row r="465" spans="1:13">
      <c r="A465"/>
      <c r="B465"/>
      <c r="C465"/>
      <c r="D465"/>
      <c r="E465"/>
      <c r="F465"/>
      <c r="G465"/>
      <c r="H465"/>
      <c r="I465"/>
      <c r="J465"/>
      <c r="K465"/>
      <c r="L465"/>
      <c r="M465"/>
    </row>
    <row r="466" spans="1:13">
      <c r="A466"/>
      <c r="B466"/>
      <c r="C466"/>
      <c r="D466"/>
      <c r="E466"/>
      <c r="F466"/>
      <c r="G466"/>
      <c r="H466"/>
      <c r="I466"/>
      <c r="J466"/>
      <c r="K466"/>
      <c r="L466"/>
      <c r="M466"/>
    </row>
    <row r="467" spans="1:13">
      <c r="A467"/>
      <c r="B467"/>
      <c r="C467"/>
      <c r="D467"/>
      <c r="E467"/>
      <c r="F467"/>
      <c r="G467"/>
      <c r="H467"/>
      <c r="I467"/>
      <c r="J467"/>
      <c r="K467"/>
      <c r="L467"/>
      <c r="M467"/>
    </row>
    <row r="468" spans="1:13">
      <c r="A468"/>
      <c r="B468"/>
      <c r="C468"/>
      <c r="D468"/>
      <c r="E468"/>
      <c r="F468"/>
      <c r="G468"/>
      <c r="H468"/>
      <c r="I468"/>
      <c r="J468"/>
      <c r="K468"/>
      <c r="L468"/>
      <c r="M468"/>
    </row>
    <row r="469" spans="1:13">
      <c r="A469"/>
      <c r="B469"/>
      <c r="C469"/>
      <c r="D469"/>
      <c r="E469"/>
      <c r="F469"/>
      <c r="G469"/>
      <c r="H469"/>
      <c r="I469"/>
      <c r="J469"/>
      <c r="K469"/>
      <c r="L469"/>
      <c r="M469"/>
    </row>
    <row r="470" spans="1:13">
      <c r="A470"/>
      <c r="B470"/>
      <c r="C470"/>
      <c r="D470"/>
      <c r="E470"/>
      <c r="F470"/>
      <c r="G470"/>
      <c r="H470"/>
      <c r="I470"/>
      <c r="J470"/>
      <c r="K470"/>
      <c r="L470"/>
      <c r="M470"/>
    </row>
    <row r="471" spans="1:13">
      <c r="A471"/>
      <c r="B471"/>
      <c r="C471"/>
      <c r="D471"/>
      <c r="E471"/>
      <c r="F471"/>
      <c r="G471"/>
      <c r="H471"/>
      <c r="I471"/>
      <c r="J471"/>
      <c r="K471"/>
      <c r="L471"/>
      <c r="M471"/>
    </row>
    <row r="472" spans="1:13">
      <c r="A472"/>
      <c r="B472"/>
      <c r="C472"/>
      <c r="D472"/>
      <c r="E472"/>
      <c r="F472"/>
      <c r="G472"/>
      <c r="H472"/>
      <c r="I472"/>
      <c r="J472"/>
      <c r="K472"/>
      <c r="L472"/>
      <c r="M472"/>
    </row>
    <row r="473" spans="1:13">
      <c r="A473"/>
      <c r="B473"/>
      <c r="C473"/>
      <c r="D473"/>
      <c r="E473"/>
      <c r="F473"/>
      <c r="G473"/>
      <c r="H473"/>
      <c r="I473"/>
      <c r="J473"/>
      <c r="K473"/>
      <c r="L473"/>
      <c r="M473"/>
    </row>
    <row r="474" spans="1:13">
      <c r="A474"/>
      <c r="B474"/>
      <c r="C474"/>
      <c r="D474"/>
      <c r="E474"/>
      <c r="F474"/>
      <c r="G474"/>
      <c r="H474"/>
      <c r="I474"/>
      <c r="J474"/>
      <c r="K474"/>
      <c r="L474"/>
      <c r="M474"/>
    </row>
    <row r="475" spans="1:13">
      <c r="A475"/>
      <c r="B475"/>
      <c r="C475"/>
      <c r="D475"/>
      <c r="E475"/>
      <c r="F475"/>
      <c r="G475"/>
      <c r="H475"/>
      <c r="I475"/>
      <c r="J475"/>
      <c r="K475"/>
      <c r="L475"/>
      <c r="M475"/>
    </row>
    <row r="476" spans="1:13">
      <c r="A476"/>
      <c r="B476"/>
      <c r="C476"/>
      <c r="D476"/>
      <c r="E476"/>
      <c r="F476"/>
      <c r="G476"/>
      <c r="H476"/>
      <c r="I476"/>
      <c r="J476"/>
      <c r="K476"/>
      <c r="L476"/>
      <c r="M476"/>
    </row>
    <row r="477" spans="1:13">
      <c r="A477"/>
      <c r="B477"/>
      <c r="C477"/>
      <c r="D477"/>
      <c r="E477"/>
      <c r="F477"/>
      <c r="G477"/>
      <c r="H477"/>
      <c r="I477"/>
      <c r="J477"/>
      <c r="K477"/>
      <c r="L477"/>
      <c r="M477"/>
    </row>
    <row r="478" spans="1:13">
      <c r="A478"/>
      <c r="B478"/>
      <c r="C478"/>
      <c r="D478"/>
      <c r="E478"/>
      <c r="F478"/>
      <c r="G478"/>
      <c r="H478"/>
      <c r="I478"/>
      <c r="J478"/>
      <c r="K478"/>
      <c r="L478"/>
      <c r="M478"/>
    </row>
    <row r="479" spans="1:13">
      <c r="A479"/>
      <c r="B479"/>
      <c r="C479"/>
      <c r="D479"/>
      <c r="E479"/>
      <c r="F479"/>
      <c r="G479"/>
      <c r="H479"/>
      <c r="I479"/>
      <c r="J479"/>
      <c r="K479"/>
      <c r="L479"/>
      <c r="M479"/>
    </row>
    <row r="480" spans="1:13">
      <c r="A480"/>
      <c r="B480"/>
      <c r="C480"/>
      <c r="D480"/>
      <c r="E480"/>
      <c r="F480"/>
      <c r="G480"/>
      <c r="H480"/>
      <c r="I480"/>
      <c r="J480"/>
      <c r="K480"/>
      <c r="L480"/>
      <c r="M480"/>
    </row>
    <row r="481" spans="1:13">
      <c r="A481"/>
      <c r="B481"/>
      <c r="C481"/>
      <c r="D481"/>
      <c r="E481"/>
      <c r="F481"/>
      <c r="G481"/>
      <c r="H481"/>
      <c r="I481"/>
      <c r="J481"/>
      <c r="K481"/>
      <c r="L481"/>
      <c r="M481"/>
    </row>
    <row r="482" spans="1:13">
      <c r="A482"/>
      <c r="B482"/>
      <c r="C482"/>
      <c r="D482"/>
      <c r="E482"/>
      <c r="F482"/>
      <c r="G482"/>
      <c r="H482"/>
      <c r="I482"/>
      <c r="J482"/>
      <c r="K482"/>
      <c r="L482"/>
      <c r="M482"/>
    </row>
    <row r="483" spans="1:13">
      <c r="A483"/>
      <c r="B483"/>
      <c r="C483"/>
      <c r="D483"/>
      <c r="E483"/>
      <c r="F483"/>
      <c r="G483"/>
      <c r="H483"/>
      <c r="I483"/>
      <c r="J483"/>
      <c r="K483"/>
      <c r="L483"/>
      <c r="M483"/>
    </row>
    <row r="484" spans="1:13">
      <c r="A484"/>
      <c r="B484"/>
      <c r="C484"/>
      <c r="D484"/>
      <c r="E484"/>
      <c r="F484"/>
      <c r="G484"/>
      <c r="H484"/>
      <c r="I484"/>
      <c r="J484"/>
      <c r="K484"/>
      <c r="L484"/>
      <c r="M484"/>
    </row>
    <row r="485" spans="1:13">
      <c r="A485"/>
      <c r="B485"/>
      <c r="C485"/>
      <c r="D485"/>
      <c r="E485"/>
      <c r="F485"/>
      <c r="G485"/>
      <c r="H485"/>
      <c r="I485"/>
      <c r="J485"/>
      <c r="K485"/>
      <c r="L485"/>
      <c r="M485"/>
    </row>
    <row r="486" spans="1:13">
      <c r="A486"/>
      <c r="B486"/>
      <c r="C486"/>
      <c r="D486"/>
      <c r="E486"/>
      <c r="F486"/>
      <c r="G486"/>
      <c r="H486"/>
      <c r="I486"/>
      <c r="J486"/>
      <c r="K486"/>
      <c r="L486"/>
      <c r="M486"/>
    </row>
    <row r="487" spans="1:13">
      <c r="A487"/>
      <c r="B487"/>
      <c r="C487"/>
      <c r="D487"/>
      <c r="E487"/>
      <c r="F487"/>
      <c r="G487"/>
      <c r="H487"/>
      <c r="I487"/>
      <c r="J487"/>
      <c r="K487"/>
      <c r="L487"/>
      <c r="M487"/>
    </row>
    <row r="488" spans="1:13">
      <c r="A488"/>
      <c r="B488"/>
      <c r="C488"/>
      <c r="D488"/>
      <c r="E488"/>
      <c r="F488"/>
      <c r="G488"/>
      <c r="H488"/>
      <c r="I488"/>
      <c r="J488"/>
      <c r="K488"/>
      <c r="L488"/>
      <c r="M488"/>
    </row>
    <row r="489" spans="1:13">
      <c r="A489"/>
      <c r="B489"/>
      <c r="C489"/>
      <c r="D489"/>
      <c r="E489"/>
      <c r="F489"/>
      <c r="G489"/>
      <c r="H489"/>
      <c r="I489"/>
      <c r="J489"/>
      <c r="K489"/>
      <c r="L489"/>
      <c r="M489"/>
    </row>
    <row r="490" spans="1:13">
      <c r="A490"/>
      <c r="B490"/>
      <c r="C490"/>
      <c r="D490"/>
      <c r="E490"/>
      <c r="F490"/>
      <c r="G490"/>
      <c r="H490"/>
      <c r="I490"/>
      <c r="J490"/>
      <c r="K490"/>
      <c r="L490"/>
      <c r="M490"/>
    </row>
    <row r="491" spans="1:13">
      <c r="A491"/>
      <c r="B491"/>
      <c r="C491"/>
      <c r="D491"/>
      <c r="E491"/>
      <c r="F491"/>
      <c r="G491"/>
      <c r="H491"/>
      <c r="I491"/>
      <c r="J491"/>
      <c r="K491"/>
      <c r="L491"/>
      <c r="M491"/>
    </row>
    <row r="492" spans="1:13">
      <c r="A492"/>
      <c r="B492"/>
      <c r="C492"/>
      <c r="D492"/>
      <c r="E492"/>
      <c r="F492"/>
      <c r="G492"/>
      <c r="H492"/>
      <c r="I492"/>
      <c r="J492"/>
      <c r="K492"/>
      <c r="L492"/>
      <c r="M492"/>
    </row>
    <row r="493" spans="1:13">
      <c r="A493"/>
      <c r="B493"/>
      <c r="C493"/>
      <c r="D493"/>
      <c r="E493"/>
      <c r="F493"/>
      <c r="G493"/>
      <c r="H493"/>
      <c r="I493"/>
      <c r="J493"/>
      <c r="K493"/>
      <c r="L493"/>
      <c r="M493"/>
    </row>
    <row r="494" spans="1:13">
      <c r="A494"/>
      <c r="B494"/>
      <c r="C494"/>
      <c r="D494"/>
      <c r="E494"/>
      <c r="F494"/>
      <c r="G494"/>
      <c r="H494"/>
      <c r="I494"/>
      <c r="J494"/>
      <c r="K494"/>
      <c r="L494"/>
      <c r="M494"/>
    </row>
    <row r="495" spans="1:13">
      <c r="A495"/>
      <c r="B495"/>
      <c r="C495"/>
      <c r="D495"/>
      <c r="E495"/>
      <c r="F495"/>
      <c r="G495"/>
      <c r="H495"/>
      <c r="I495"/>
      <c r="J495"/>
      <c r="K495"/>
      <c r="L495"/>
      <c r="M495"/>
    </row>
    <row r="496" spans="1:13">
      <c r="A496"/>
      <c r="B496"/>
      <c r="C496"/>
      <c r="D496"/>
      <c r="E496"/>
      <c r="F496"/>
      <c r="G496"/>
      <c r="H496"/>
      <c r="I496"/>
      <c r="J496"/>
      <c r="K496"/>
      <c r="L496"/>
      <c r="M496"/>
    </row>
    <row r="497" spans="1:13">
      <c r="A497"/>
      <c r="B497"/>
      <c r="C497"/>
      <c r="D497"/>
      <c r="E497"/>
      <c r="F497"/>
      <c r="G497"/>
      <c r="H497"/>
      <c r="I497"/>
      <c r="J497"/>
      <c r="K497"/>
      <c r="L497"/>
      <c r="M497"/>
    </row>
    <row r="498" spans="1:13">
      <c r="A498"/>
      <c r="B498"/>
      <c r="C498"/>
      <c r="D498"/>
      <c r="E498"/>
      <c r="F498"/>
      <c r="G498"/>
      <c r="H498"/>
      <c r="I498"/>
      <c r="J498"/>
      <c r="K498"/>
      <c r="L498"/>
      <c r="M498"/>
    </row>
    <row r="499" spans="1:13">
      <c r="A499"/>
      <c r="B499"/>
      <c r="C499"/>
      <c r="D499"/>
      <c r="E499"/>
      <c r="F499"/>
      <c r="G499"/>
      <c r="H499"/>
      <c r="I499"/>
      <c r="J499"/>
      <c r="K499"/>
      <c r="L499"/>
      <c r="M499"/>
    </row>
    <row r="500" spans="1:13">
      <c r="A500"/>
      <c r="B500"/>
      <c r="C500"/>
      <c r="D500"/>
      <c r="E500"/>
      <c r="F500"/>
      <c r="G500"/>
      <c r="H500"/>
      <c r="I500"/>
      <c r="J500"/>
      <c r="K500"/>
      <c r="L500"/>
      <c r="M500"/>
    </row>
    <row r="501" spans="1:13">
      <c r="A501"/>
      <c r="B501"/>
      <c r="C501"/>
      <c r="D501"/>
      <c r="E501"/>
      <c r="F501"/>
      <c r="G501"/>
      <c r="H501"/>
      <c r="I501"/>
      <c r="J501"/>
      <c r="K501"/>
      <c r="L501"/>
      <c r="M501"/>
    </row>
    <row r="502" spans="1:13">
      <c r="A502"/>
      <c r="B502"/>
      <c r="C502"/>
      <c r="D502"/>
      <c r="E502"/>
      <c r="F502"/>
      <c r="G502"/>
      <c r="H502"/>
      <c r="I502"/>
      <c r="J502"/>
      <c r="K502"/>
      <c r="L502"/>
      <c r="M502"/>
    </row>
    <row r="503" spans="1:13">
      <c r="A503"/>
      <c r="B503"/>
      <c r="C503"/>
      <c r="D503"/>
      <c r="E503"/>
      <c r="F503"/>
      <c r="G503"/>
      <c r="H503"/>
      <c r="I503"/>
      <c r="J503"/>
      <c r="K503"/>
      <c r="L503"/>
      <c r="M503"/>
    </row>
    <row r="504" spans="1:13">
      <c r="A504"/>
      <c r="B504"/>
      <c r="C504"/>
      <c r="D504"/>
      <c r="E504"/>
      <c r="F504"/>
      <c r="G504"/>
      <c r="H504"/>
      <c r="I504"/>
      <c r="J504"/>
      <c r="K504"/>
      <c r="L504"/>
      <c r="M504"/>
    </row>
    <row r="505" spans="1:13">
      <c r="A505"/>
      <c r="B505"/>
      <c r="C505"/>
      <c r="D505"/>
      <c r="E505"/>
      <c r="F505"/>
      <c r="G505"/>
      <c r="H505"/>
      <c r="I505"/>
      <c r="J505"/>
      <c r="K505"/>
      <c r="L505"/>
      <c r="M505"/>
    </row>
    <row r="506" spans="1:13">
      <c r="A506"/>
      <c r="B506"/>
      <c r="C506"/>
      <c r="D506"/>
      <c r="E506"/>
      <c r="F506"/>
      <c r="G506"/>
      <c r="H506"/>
      <c r="I506"/>
      <c r="J506"/>
      <c r="K506"/>
      <c r="L506"/>
      <c r="M506"/>
    </row>
    <row r="507" spans="1:13">
      <c r="A507"/>
      <c r="B507"/>
      <c r="C507"/>
      <c r="D507"/>
      <c r="E507"/>
      <c r="F507"/>
      <c r="G507"/>
      <c r="H507"/>
      <c r="I507"/>
      <c r="J507"/>
      <c r="K507"/>
      <c r="L507"/>
      <c r="M507"/>
    </row>
    <row r="508" spans="1:13">
      <c r="A508"/>
      <c r="B508"/>
      <c r="C508"/>
      <c r="D508"/>
      <c r="E508"/>
      <c r="F508"/>
      <c r="G508"/>
      <c r="H508"/>
      <c r="I508"/>
      <c r="J508"/>
      <c r="K508"/>
      <c r="L508"/>
      <c r="M508"/>
    </row>
    <row r="509" spans="1:13">
      <c r="A509"/>
      <c r="B509"/>
      <c r="C509"/>
      <c r="D509"/>
      <c r="E509"/>
      <c r="F509"/>
      <c r="G509"/>
      <c r="H509"/>
      <c r="I509"/>
      <c r="J509"/>
      <c r="K509"/>
      <c r="L509"/>
      <c r="M509"/>
    </row>
    <row r="510" spans="1:13">
      <c r="A510"/>
      <c r="B510"/>
      <c r="C510"/>
      <c r="D510"/>
      <c r="E510"/>
      <c r="F510"/>
      <c r="G510"/>
      <c r="H510"/>
      <c r="I510"/>
      <c r="J510"/>
      <c r="K510"/>
      <c r="L510"/>
      <c r="M510"/>
    </row>
    <row r="511" spans="1:13">
      <c r="A511"/>
      <c r="B511"/>
      <c r="C511"/>
      <c r="D511"/>
      <c r="E511"/>
      <c r="F511"/>
      <c r="G511"/>
      <c r="H511"/>
      <c r="I511"/>
      <c r="J511"/>
      <c r="K511"/>
      <c r="L511"/>
      <c r="M511"/>
    </row>
    <row r="512" spans="1:13">
      <c r="A512"/>
      <c r="B512"/>
      <c r="C512"/>
      <c r="D512"/>
      <c r="E512"/>
      <c r="F512"/>
      <c r="G512"/>
      <c r="H512"/>
      <c r="I512"/>
      <c r="J512"/>
      <c r="K512"/>
      <c r="L512"/>
      <c r="M512"/>
    </row>
    <row r="513" spans="1:13">
      <c r="A513"/>
      <c r="B513"/>
      <c r="C513"/>
      <c r="D513"/>
      <c r="E513"/>
      <c r="F513"/>
      <c r="G513"/>
      <c r="H513"/>
      <c r="I513"/>
      <c r="J513"/>
      <c r="K513"/>
      <c r="L513"/>
      <c r="M513"/>
    </row>
    <row r="514" spans="1:13">
      <c r="A514"/>
      <c r="B514"/>
      <c r="C514"/>
      <c r="D514"/>
      <c r="E514"/>
      <c r="F514"/>
      <c r="G514"/>
      <c r="H514"/>
      <c r="I514"/>
      <c r="J514"/>
      <c r="K514"/>
      <c r="L514"/>
      <c r="M514"/>
    </row>
    <row r="515" spans="1:13">
      <c r="A515"/>
      <c r="B515"/>
      <c r="C515"/>
      <c r="D515"/>
      <c r="E515"/>
      <c r="F515"/>
      <c r="G515"/>
      <c r="H515"/>
      <c r="I515"/>
      <c r="J515"/>
      <c r="K515"/>
      <c r="L515"/>
      <c r="M515"/>
    </row>
    <row r="516" spans="1:13">
      <c r="A516"/>
      <c r="B516"/>
      <c r="C516"/>
      <c r="D516"/>
      <c r="E516"/>
      <c r="F516"/>
      <c r="G516"/>
      <c r="H516"/>
      <c r="I516"/>
      <c r="J516"/>
      <c r="K516"/>
      <c r="L516"/>
      <c r="M516"/>
    </row>
    <row r="517" spans="1:13">
      <c r="A517"/>
      <c r="B517"/>
      <c r="C517"/>
      <c r="D517"/>
      <c r="E517"/>
      <c r="F517"/>
      <c r="G517"/>
      <c r="H517"/>
      <c r="I517"/>
      <c r="J517"/>
      <c r="K517"/>
      <c r="L517"/>
      <c r="M517"/>
    </row>
    <row r="518" spans="1:13">
      <c r="A518"/>
      <c r="B518"/>
      <c r="C518"/>
      <c r="D518"/>
      <c r="E518"/>
      <c r="F518"/>
      <c r="G518"/>
      <c r="H518"/>
      <c r="I518"/>
      <c r="J518"/>
      <c r="K518"/>
      <c r="L518"/>
      <c r="M518"/>
    </row>
    <row r="519" spans="1:13">
      <c r="A519"/>
      <c r="B519"/>
      <c r="C519"/>
      <c r="D519"/>
      <c r="E519"/>
      <c r="F519"/>
      <c r="G519"/>
      <c r="H519"/>
      <c r="I519"/>
      <c r="J519"/>
      <c r="K519"/>
      <c r="L519"/>
      <c r="M519"/>
    </row>
    <row r="520" spans="1:13">
      <c r="A520"/>
      <c r="B520"/>
      <c r="C520"/>
      <c r="D520"/>
      <c r="E520"/>
      <c r="F520"/>
      <c r="G520"/>
      <c r="H520"/>
      <c r="I520"/>
      <c r="J520"/>
      <c r="K520"/>
      <c r="L520"/>
      <c r="M520"/>
    </row>
    <row r="521" spans="1:13">
      <c r="A521"/>
      <c r="B521"/>
      <c r="C521"/>
      <c r="D521"/>
      <c r="E521"/>
      <c r="F521"/>
      <c r="G521"/>
      <c r="H521"/>
      <c r="I521"/>
      <c r="J521"/>
      <c r="K521"/>
      <c r="L521"/>
      <c r="M521"/>
    </row>
    <row r="522" spans="1:13">
      <c r="A522"/>
      <c r="B522"/>
      <c r="C522"/>
      <c r="D522"/>
      <c r="E522"/>
      <c r="F522"/>
      <c r="G522"/>
      <c r="H522"/>
      <c r="I522"/>
      <c r="J522"/>
      <c r="K522"/>
      <c r="L522"/>
      <c r="M522"/>
    </row>
    <row r="523" spans="1:13">
      <c r="A523"/>
      <c r="B523"/>
      <c r="C523"/>
      <c r="D523"/>
      <c r="E523"/>
      <c r="F523"/>
      <c r="G523"/>
      <c r="H523"/>
      <c r="I523"/>
      <c r="J523"/>
      <c r="K523"/>
      <c r="L523"/>
      <c r="M523"/>
    </row>
    <row r="524" spans="1:13">
      <c r="A524"/>
      <c r="B524"/>
      <c r="C524"/>
      <c r="D524"/>
      <c r="E524"/>
      <c r="F524"/>
      <c r="G524"/>
      <c r="H524"/>
      <c r="I524"/>
      <c r="J524"/>
      <c r="K524"/>
      <c r="L524"/>
      <c r="M524"/>
    </row>
    <row r="525" spans="1:13">
      <c r="A525"/>
      <c r="B525"/>
      <c r="C525"/>
      <c r="D525"/>
      <c r="E525"/>
      <c r="F525"/>
      <c r="G525"/>
      <c r="H525"/>
      <c r="I525"/>
      <c r="J525"/>
      <c r="K525"/>
      <c r="L525"/>
      <c r="M525"/>
    </row>
    <row r="526" spans="1:13">
      <c r="A526"/>
      <c r="B526"/>
      <c r="C526"/>
      <c r="D526"/>
      <c r="E526"/>
      <c r="F526"/>
      <c r="G526"/>
      <c r="H526"/>
      <c r="I526"/>
      <c r="J526"/>
      <c r="K526"/>
      <c r="L526"/>
      <c r="M526"/>
    </row>
    <row r="527" spans="1:13">
      <c r="A527"/>
      <c r="B527"/>
      <c r="C527"/>
      <c r="D527"/>
      <c r="E527"/>
      <c r="F527"/>
      <c r="G527"/>
      <c r="H527"/>
      <c r="I527"/>
      <c r="J527"/>
      <c r="K527"/>
      <c r="L527"/>
      <c r="M527"/>
    </row>
    <row r="528" spans="1:13">
      <c r="A528"/>
      <c r="B528"/>
      <c r="C528"/>
      <c r="D528"/>
      <c r="E528"/>
      <c r="F528"/>
      <c r="G528"/>
      <c r="H528"/>
      <c r="I528"/>
      <c r="J528"/>
      <c r="K528"/>
      <c r="L528"/>
      <c r="M528"/>
    </row>
    <row r="529" spans="1:13">
      <c r="A529"/>
      <c r="B529"/>
      <c r="C529"/>
      <c r="D529"/>
      <c r="E529"/>
      <c r="F529"/>
      <c r="G529"/>
      <c r="H529"/>
      <c r="I529"/>
      <c r="J529"/>
      <c r="K529"/>
      <c r="L529"/>
      <c r="M529"/>
    </row>
    <row r="530" spans="1:13">
      <c r="A530"/>
      <c r="B530"/>
      <c r="C530"/>
      <c r="D530"/>
      <c r="E530"/>
      <c r="F530"/>
      <c r="G530"/>
      <c r="H530"/>
      <c r="I530"/>
      <c r="J530"/>
      <c r="K530"/>
      <c r="L530"/>
      <c r="M530"/>
    </row>
    <row r="531" spans="1:13">
      <c r="A531"/>
      <c r="B531"/>
      <c r="C531"/>
      <c r="D531"/>
      <c r="E531"/>
      <c r="F531"/>
      <c r="G531"/>
      <c r="H531"/>
      <c r="I531"/>
      <c r="J531"/>
      <c r="K531"/>
      <c r="L531"/>
      <c r="M531"/>
    </row>
    <row r="532" spans="1:13">
      <c r="A532"/>
      <c r="B532"/>
      <c r="C532"/>
      <c r="D532"/>
      <c r="E532"/>
      <c r="F532"/>
      <c r="G532"/>
      <c r="H532"/>
      <c r="I532"/>
      <c r="J532"/>
      <c r="K532"/>
      <c r="L532"/>
      <c r="M532"/>
    </row>
    <row r="533" spans="1:13">
      <c r="A533"/>
      <c r="B533"/>
      <c r="C533"/>
      <c r="D533"/>
      <c r="E533"/>
      <c r="F533"/>
      <c r="G533"/>
      <c r="H533"/>
      <c r="I533"/>
      <c r="J533"/>
      <c r="K533"/>
      <c r="L533"/>
      <c r="M533"/>
    </row>
    <row r="534" spans="1:13">
      <c r="A534"/>
      <c r="B534"/>
      <c r="C534"/>
      <c r="D534"/>
      <c r="E534"/>
      <c r="F534"/>
      <c r="G534"/>
      <c r="H534"/>
      <c r="I534"/>
      <c r="J534"/>
      <c r="K534"/>
      <c r="L534"/>
      <c r="M534"/>
    </row>
    <row r="535" spans="1:13">
      <c r="A535"/>
      <c r="B535"/>
      <c r="C535"/>
      <c r="D535"/>
      <c r="E535"/>
      <c r="F535"/>
      <c r="G535"/>
      <c r="H535"/>
      <c r="I535"/>
      <c r="J535"/>
      <c r="K535"/>
      <c r="L535"/>
      <c r="M535"/>
    </row>
  </sheetData>
  <mergeCells count="21">
    <mergeCell ref="A1:F1"/>
    <mergeCell ref="E7:E19"/>
    <mergeCell ref="K1:L1"/>
    <mergeCell ref="B3:M4"/>
    <mergeCell ref="D5:D19"/>
    <mergeCell ref="E5:L6"/>
    <mergeCell ref="K2:L2"/>
    <mergeCell ref="J8:J19"/>
    <mergeCell ref="A2:F2"/>
    <mergeCell ref="G8:G19"/>
    <mergeCell ref="A39:M39"/>
    <mergeCell ref="A38:M38"/>
    <mergeCell ref="H10:H19"/>
    <mergeCell ref="I10:I19"/>
    <mergeCell ref="F8:F19"/>
    <mergeCell ref="M5:M19"/>
    <mergeCell ref="C5:C19"/>
    <mergeCell ref="A3:A19"/>
    <mergeCell ref="L10:L19"/>
    <mergeCell ref="G7:L7"/>
    <mergeCell ref="K10:K19"/>
  </mergeCells>
  <phoneticPr fontId="0" type="noConversion"/>
  <hyperlinks>
    <hyperlink ref="K1:L1" location="'Spis tablic     List of tables'!A99" display="Powrót do spisu tablic"/>
    <hyperlink ref="K2:L2" location="'Spis tablic     List of tables'!A9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51</vt:i4>
      </vt:variant>
    </vt:vector>
  </HeadingPairs>
  <TitlesOfParts>
    <vt:vector size="146"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Tabl.40CZ.1</vt:lpstr>
      <vt:lpstr>Tabl.40CZ.2</vt:lpstr>
      <vt:lpstr>Tabl.41CZ.1</vt:lpstr>
      <vt:lpstr>Tabl.41CZ.2</vt:lpstr>
      <vt:lpstr>Tabl. 42</vt:lpstr>
      <vt:lpstr>Tabl.43CZ.1</vt:lpstr>
      <vt:lpstr>Tabl.43CZ.1A</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Tabl.22CZ.1!Obszar_wydruku</vt:lpstr>
      <vt:lpstr>Tabl.22CZ.2!Obszar_wydruku</vt:lpstr>
      <vt:lpstr>Tabl.23!Obszar_wydruku</vt:lpstr>
      <vt:lpstr>Tabl.25CZ.1!Obszar_wydruku</vt:lpstr>
      <vt:lpstr>Tabl.25CZ.2!Obszar_wydruku</vt:lpstr>
      <vt:lpstr>Tabl.26CZ.1!Obszar_wydruku</vt:lpstr>
      <vt:lpstr>Tabl.26CZ.2!Obszar_wydruku</vt:lpstr>
      <vt:lpstr>Tabl.26CZ.3!Obszar_wydruku</vt:lpstr>
      <vt:lpstr>Tabl.26CZ.4!Obszar_wydruku</vt:lpstr>
      <vt:lpstr>Tabl.27CZ.1!Obszar_wydruku</vt:lpstr>
      <vt:lpstr>Tabl.27CZ.2!Obszar_wydruku</vt:lpstr>
      <vt:lpstr>Tabl.27CZ.3!Obszar_wydruku</vt:lpstr>
      <vt:lpstr>Tabl.31CZ.1!Obszar_wydruku</vt:lpstr>
      <vt:lpstr>Tabl.31CZ.2!Obszar_wydruku</vt:lpstr>
      <vt:lpstr>Tabl.31CZ.3!Obszar_wydruku</vt:lpstr>
      <vt:lpstr>Tabl.31CZ.4!Obszar_wydruku</vt:lpstr>
      <vt:lpstr>Tabl.31CZ.5!Obszar_wydruku</vt:lpstr>
      <vt:lpstr>Tabl.35!Obszar_wydruku</vt:lpstr>
      <vt:lpstr>Tabl.40CZ.1!Obszar_wydruku</vt:lpstr>
      <vt:lpstr>Tabl.40CZ.2!Obszar_wydruku</vt:lpstr>
      <vt:lpstr>Tabl.41CZ.1!Obszar_wydruku</vt:lpstr>
      <vt:lpstr>Tabl.41CZ.2!Obszar_wydruku</vt:lpstr>
      <vt:lpstr>Tabl.43CZ.1!Obszar_wydruku</vt:lpstr>
      <vt:lpstr>Tabl.43CZ.2!Obszar_wydruku</vt:lpstr>
      <vt:lpstr>Tabl.43CZ.2A!Obszar_wydruku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Truchan Klaudia</cp:lastModifiedBy>
  <cp:lastPrinted>2018-08-28T05:55:08Z</cp:lastPrinted>
  <dcterms:created xsi:type="dcterms:W3CDTF">2011-08-16T06:32:54Z</dcterms:created>
  <dcterms:modified xsi:type="dcterms:W3CDTF">2018-08-29T10:08:42Z</dcterms:modified>
</cp:coreProperties>
</file>